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dsv030\公文書飛騨ⅰ\01.総務部\04.財政課\01.財政係\17.※R6年度（新）\8-1_諸調査に関すること（移行完了／拡張子OK）\070310〆_令和5年度財政状況資料集の作成及び提出について\03.提出\"/>
    </mc:Choice>
  </mc:AlternateContent>
  <xr:revisionPtr revIDLastSave="0" documentId="13_ncr:1_{5119ACE2-54DC-4563-9D95-69865D2A4633}" xr6:coauthVersionLast="47" xr6:coauthVersionMax="47" xr10:uidLastSave="{00000000-0000-0000-0000-000000000000}"/>
  <bookViews>
    <workbookView xWindow="-120" yWindow="-120" windowWidth="29040" windowHeight="1584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8" i="10" l="1"/>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AM38" i="10"/>
  <c r="C38" i="10"/>
  <c r="AM37" i="10"/>
  <c r="AM36" i="10"/>
  <c r="BW34" i="10"/>
  <c r="BW35" i="10" s="1"/>
  <c r="BW36" i="10" s="1"/>
  <c r="BW37" i="10" s="1"/>
  <c r="BW38" i="10" s="1"/>
  <c r="BW39" i="10" s="1"/>
  <c r="CO34" i="10" s="1"/>
  <c r="CO35" i="10" s="1"/>
  <c r="CO36" i="10" s="1"/>
  <c r="CO37" i="10" s="1"/>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l="1"/>
  <c r="BE34" i="10" s="1"/>
  <c r="BE35" i="10" s="1"/>
  <c r="BE36" i="10" s="1"/>
  <c r="BE37" i="10" s="1"/>
  <c r="BE38" i="10" s="1"/>
</calcChain>
</file>

<file path=xl/sharedStrings.xml><?xml version="1.0" encoding="utf-8"?>
<sst xmlns="http://schemas.openxmlformats.org/spreadsheetml/2006/main" count="1142" uniqueCount="578">
  <si>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</si>
  <si>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</si>
  <si>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</si>
  <si>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</si>
  <si>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</si>
  <si>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</si>
  <si>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</si>
  <si>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</si>
  <si>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</si>
  <si>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</si>
  <si>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</si>
  <si>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</si>
  <si>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</si>
  <si>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</si>
  <si>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</si>
  <si>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</si>
  <si>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</si>
  <si>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</si>
  <si>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</si>
  <si>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</si>
  <si>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</si>
  <si>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</si>
  <si>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</si>
  <si>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</si>
  <si>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</si>
  <si>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</si>
  <si>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</si>
  <si>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</si>
  <si>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</si>
  <si>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</si>
  <si>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</si>
  <si>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</si>
  <si>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</si>
  <si>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</si>
  <si>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</si>
  <si>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</si>
  <si>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</si>
  <si>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</si>
  <si>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</si>
  <si>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</si>
  <si>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</si>
  <si>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</si>
  <si>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</si>
  <si>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</si>
  <si>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</si>
  <si>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</si>
  <si>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</si>
  <si>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</si>
  <si>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</si>
  <si>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</si>
  <si>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</si>
  <si>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</si>
  <si>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</si>
  <si>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</si>
  <si>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</si>
  <si>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</si>
  <si>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</si>
  <si>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</si>
  <si>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</si>
  <si>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</si>
  <si>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</si>
  <si>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</si>
  <si>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</si>
  <si>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</si>
  <si>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</si>
  <si>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</si>
  <si>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</si>
  <si>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</si>
  <si>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</si>
  <si>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</si>
  <si>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</si>
  <si>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</si>
  <si>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</si>
  <si>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</si>
  <si>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</si>
  <si>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</si>
  <si>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</si>
  <si>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</si>
  <si>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</si>
  <si>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</si>
  <si>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</si>
  <si>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</si>
  <si>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</si>
  <si>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</si>
  <si>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</si>
  <si>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</si>
  <si>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</si>
  <si>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</si>
  <si>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</si>
  <si>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</si>
  <si>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</si>
  <si>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</si>
  <si>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</si>
  <si>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</si>
  <si>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飛騨市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</si>
  <si>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</si>
  <si>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</si>
  <si>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</si>
  <si>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</si>
  <si>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</si>
  <si>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</si>
  <si>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</si>
  <si>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</si>
  <si>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</si>
  <si>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</si>
  <si>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</si>
  <si>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</si>
  <si>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</si>
  <si>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</si>
  <si>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</si>
  <si>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</si>
  <si>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</si>
  <si>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</si>
  <si>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</si>
  <si>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</si>
  <si>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</si>
  <si>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</si>
  <si>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</si>
  <si>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</si>
  <si>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</si>
  <si>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</si>
  <si>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</si>
  <si>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</si>
  <si>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</si>
  <si>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</si>
  <si>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</si>
  <si>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</si>
  <si>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</si>
  <si>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</si>
  <si>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</si>
  <si>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</si>
  <si>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</si>
  <si>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</si>
  <si>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</si>
  <si>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</si>
  <si>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</si>
  <si>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</si>
  <si>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</si>
  <si>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</si>
  <si>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</si>
  <si>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</si>
  <si>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</si>
  <si>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</si>
  <si>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</si>
  <si>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</si>
  <si>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</si>
  <si>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</si>
  <si>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</si>
  <si>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</si>
  <si>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</si>
  <si>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</si>
  <si>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</si>
  <si>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</si>
  <si>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</si>
  <si>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</si>
  <si>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</si>
  <si>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</si>
  <si>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</si>
  <si>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</si>
  <si>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</si>
  <si>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</si>
  <si>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</si>
  <si>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</si>
  <si>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</si>
  <si>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</si>
  <si>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</si>
  <si>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</si>
  <si>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</si>
  <si>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</si>
  <si>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</si>
  <si>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</si>
  <si>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</si>
  <si>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</si>
  <si>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</si>
  <si>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</si>
  <si>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</si>
  <si>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</si>
  <si>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</si>
  <si>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</si>
  <si>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</si>
  <si>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</si>
  <si>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</si>
  <si>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</si>
  <si>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</si>
  <si>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</si>
  <si>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</si>
  <si>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</si>
  <si>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</si>
  <si>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</si>
  <si>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</si>
  <si>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</si>
  <si>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</si>
  <si>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</si>
  <si>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</si>
  <si>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</si>
  <si>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</si>
  <si>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</si>
  <si>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</si>
  <si>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</si>
  <si>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</si>
  <si>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</si>
  <si>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</si>
  <si>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</si>
  <si>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岐阜県飛騨市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</si>
  <si>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</si>
  <si>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</si>
  <si>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</si>
  <si>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</si>
  <si>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</si>
  <si>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</si>
  <si>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</si>
  <si>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</si>
  <si>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</si>
  <si>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</si>
  <si>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</si>
  <si>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</si>
  <si>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</si>
  <si>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</si>
  <si>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</si>
  <si>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</si>
  <si>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</si>
  <si>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</si>
  <si>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</si>
  <si>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</si>
  <si>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</si>
  <si>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</si>
  <si>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</si>
  <si>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</si>
  <si>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</si>
  <si>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</si>
  <si>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</si>
  <si>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</si>
  <si>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</si>
  <si>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</si>
  <si>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</si>
  <si>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</si>
  <si>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</si>
  <si>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</si>
  <si>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</si>
  <si>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</si>
  <si>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</si>
  <si>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</si>
  <si>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</si>
  <si>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</si>
  <si>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</si>
  <si>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</si>
  <si>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</si>
  <si>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</si>
  <si>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</si>
  <si>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</si>
  <si>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</si>
  <si>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</si>
  <si>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</si>
  <si>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</si>
  <si>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</si>
  <si>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</si>
  <si>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</si>
  <si>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</si>
  <si>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</si>
  <si>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</si>
  <si>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</si>
  <si>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</si>
  <si>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</si>
  <si>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</si>
  <si>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</si>
  <si>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</si>
  <si>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</si>
  <si>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</si>
  <si>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</si>
  <si>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</si>
  <si>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</si>
  <si>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</si>
  <si>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</si>
  <si>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</si>
  <si>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</si>
  <si>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</si>
  <si>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</si>
  <si>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</si>
  <si>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</si>
  <si>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</si>
  <si>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</si>
  <si>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</si>
  <si>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</si>
  <si>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</si>
  <si>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</si>
  <si>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</si>
  <si>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</si>
  <si>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</si>
  <si>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</si>
  <si>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</si>
  <si>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</si>
  <si>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</si>
  <si>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</si>
  <si>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</si>
  <si>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</si>
  <si>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</si>
  <si>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</si>
  <si>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</si>
  <si>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</si>
  <si>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</si>
  <si>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</si>
  <si>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</si>
  <si>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</si>
  <si>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</si>
  <si>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</si>
  <si>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</si>
  <si>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</si>
  <si>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</si>
  <si>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</si>
  <si>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</si>
  <si>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</si>
  <si>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</si>
  <si>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</si>
  <si>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</si>
  <si>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</si>
  <si>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</si>
  <si>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</si>
  <si>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</si>
  <si>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</si>
  <si>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</si>
  <si>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</si>
  <si>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</si>
  <si>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</si>
  <si>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</si>
  <si>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</si>
  <si>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</si>
  <si>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</si>
  <si>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</si>
  <si>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</si>
  <si>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</si>
  <si>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</si>
  <si>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</si>
  <si>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</si>
  <si>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</si>
  <si>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</si>
  <si>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</si>
  <si>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</si>
  <si>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</si>
  <si>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</si>
  <si>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</si>
  <si>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</si>
  <si>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</si>
  <si>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</si>
  <si>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</si>
  <si>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</si>
  <si>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</si>
  <si>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</si>
  <si>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</si>
  <si>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</si>
  <si>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</si>
  <si>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</si>
  <si>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</si>
  <si>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</si>
  <si>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</si>
  <si>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岐阜県飛騨市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</si>
  <si>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</si>
  <si>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</si>
  <si>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</si>
  <si>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</si>
  <si>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</si>
  <si>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</si>
  <si>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</si>
  <si>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</si>
  <si>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</si>
  <si>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</si>
  <si>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</si>
  <si>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</si>
  <si>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</si>
  <si>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</si>
  <si>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</si>
  <si>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</si>
  <si>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</si>
  <si>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</si>
  <si>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</si>
  <si>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</si>
  <si>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駐車場事業特別会計</t>
    <phoneticPr fontId="5"/>
  </si>
  <si>
    <t>情報施設特別会計</t>
    <phoneticPr fontId="5"/>
  </si>
  <si>
    <t>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</si>
  <si>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</si>
  <si>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</si>
  <si>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</si>
  <si>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</si>
  <si>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</si>
  <si>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</si>
  <si>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</si>
  <si>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</si>
  <si>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</si>
  <si>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</si>
  <si>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</si>
  <si>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</si>
  <si>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</si>
  <si>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</si>
  <si>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</si>
  <si>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</si>
  <si>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介護保険特別会計（保険勘定）</t>
    <phoneticPr fontId="5"/>
  </si>
  <si>
    <t>介護保険特別会計（事業勘定）</t>
    <phoneticPr fontId="5"/>
  </si>
  <si>
    <t>水道事業会計</t>
    <phoneticPr fontId="5"/>
  </si>
  <si>
    <t>法適用企業</t>
    <phoneticPr fontId="5"/>
  </si>
  <si>
    <t>国民健康保険病院事業会計</t>
    <phoneticPr fontId="5"/>
  </si>
  <si>
    <t>公共下水道事業特別会計</t>
    <phoneticPr fontId="5"/>
  </si>
  <si>
    <t>法非適用企業</t>
    <phoneticPr fontId="5"/>
  </si>
  <si>
    <t>特定環境保全公共下水道事業特別会計</t>
    <phoneticPr fontId="5"/>
  </si>
  <si>
    <t>農村下水道事業特別会計</t>
    <phoneticPr fontId="5"/>
  </si>
  <si>
    <t>個別排水処理施設事業特別会計</t>
    <phoneticPr fontId="5"/>
  </si>
  <si>
    <t>下水道汚泥処理事業特別会計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</si>
  <si>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</si>
  <si>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</si>
  <si>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</si>
  <si>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</si>
  <si>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</si>
  <si>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</si>
  <si>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</si>
  <si>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</si>
  <si>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</si>
  <si>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</si>
  <si>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</si>
  <si>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</si>
  <si>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</si>
  <si>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</si>
  <si>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</si>
  <si>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</si>
  <si>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</si>
  <si>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</si>
  <si>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</si>
  <si>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</si>
  <si>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</si>
  <si>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</si>
  <si>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</si>
  <si>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</si>
  <si>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</si>
  <si>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</si>
  <si>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</si>
  <si>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</si>
  <si>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</si>
  <si>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</si>
  <si>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</si>
  <si>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</si>
  <si>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</si>
  <si>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</si>
  <si>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</si>
  <si>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</si>
  <si>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</si>
  <si>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</si>
  <si>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</si>
  <si>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</si>
  <si>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</si>
  <si>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</si>
  <si>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</si>
  <si>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</si>
  <si>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</si>
  <si>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</si>
  <si>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</si>
  <si>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</si>
  <si>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</si>
  <si>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</si>
  <si>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</si>
  <si>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</si>
  <si>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</si>
  <si>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</si>
  <si>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</si>
  <si>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</si>
  <si>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</si>
  <si>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</si>
  <si>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</si>
  <si>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</si>
  <si>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</si>
  <si>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</si>
  <si>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</si>
  <si>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</si>
  <si>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</si>
  <si>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</si>
  <si>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</si>
  <si>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</si>
  <si>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</si>
  <si>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</si>
  <si>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</si>
  <si>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</si>
  <si>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</si>
  <si>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</si>
  <si>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</si>
  <si>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</si>
  <si>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</si>
  <si>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</si>
  <si>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</si>
  <si>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</si>
  <si>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</si>
  <si>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</si>
  <si>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</si>
  <si>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</si>
  <si>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</si>
  <si>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</si>
  <si>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</si>
  <si>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</si>
  <si>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</si>
  <si>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</si>
  <si>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</si>
  <si>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</si>
  <si>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</si>
  <si>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</si>
  <si>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</si>
  <si>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</si>
  <si>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</si>
  <si>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</si>
  <si>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</si>
  <si>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</si>
  <si>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</si>
  <si>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</si>
  <si>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</si>
  <si>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</si>
  <si>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</si>
  <si>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</si>
  <si>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</si>
  <si>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</si>
  <si>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</si>
  <si>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</si>
  <si>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</si>
  <si>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</si>
  <si>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</si>
  <si>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</si>
  <si>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</si>
  <si>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</si>
  <si>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</si>
  <si>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</si>
  <si>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</si>
  <si>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</si>
  <si>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</si>
  <si>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</si>
  <si>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</si>
  <si>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</si>
  <si>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</si>
  <si>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</si>
  <si>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</si>
  <si>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</si>
  <si>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</si>
  <si>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</si>
  <si>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</si>
  <si>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</si>
  <si>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</si>
  <si>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</si>
  <si>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</si>
  <si>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0.07</t>
  </si>
  <si>
    <t>▲ 30.93</t>
  </si>
  <si>
    <t>国民健康保険病院事業会計</t>
  </si>
  <si>
    <t>水道事業会計</t>
  </si>
  <si>
    <t>一般会計</t>
  </si>
  <si>
    <t>介護保険特別会計（保険勘定）</t>
  </si>
  <si>
    <t>国民健康保険特別会計（事業勘定）</t>
  </si>
  <si>
    <t>後期高齢者医療特別会計</t>
  </si>
  <si>
    <t>農村下水道事業特別会計</t>
  </si>
  <si>
    <t>国民健康保険特別会計（直営診療施設勘定）</t>
  </si>
  <si>
    <t>その他会計（赤字）</t>
  </si>
  <si>
    <t>その他会計（黒字）</t>
  </si>
  <si>
    <t>R01</t>
    <phoneticPr fontId="5"/>
  </si>
  <si>
    <t>R02</t>
    <phoneticPr fontId="5"/>
  </si>
  <si>
    <t>R03</t>
    <phoneticPr fontId="5"/>
  </si>
  <si>
    <t>R04</t>
    <phoneticPr fontId="5"/>
  </si>
  <si>
    <t>R05</t>
    <phoneticPr fontId="5"/>
  </si>
  <si>
    <t>-</t>
    <phoneticPr fontId="2"/>
  </si>
  <si>
    <t>基金繰入5,449百万円</t>
    <phoneticPr fontId="2"/>
  </si>
  <si>
    <t>基金繰入49百万円</t>
    <rPh sb="0" eb="4">
      <t>キキンクリイレ</t>
    </rPh>
    <rPh sb="6" eb="9">
      <t>ヒャクマンエン</t>
    </rPh>
    <phoneticPr fontId="2"/>
  </si>
  <si>
    <t>法非適用企業/基金繰入29百万円</t>
    <rPh sb="7" eb="9">
      <t>キキン</t>
    </rPh>
    <rPh sb="9" eb="11">
      <t>クリイレ</t>
    </rPh>
    <rPh sb="13" eb="16">
      <t>ヒャクマンエン</t>
    </rPh>
    <phoneticPr fontId="5"/>
  </si>
  <si>
    <t>法非適用企業/基金繰入1百万円</t>
    <phoneticPr fontId="5"/>
  </si>
  <si>
    <t>法非適用企業/基金繰入11百万円</t>
    <rPh sb="7" eb="9">
      <t>キキン</t>
    </rPh>
    <rPh sb="9" eb="11">
      <t>クリイレ</t>
    </rPh>
    <rPh sb="13" eb="16">
      <t>ヒャクマンエン</t>
    </rPh>
    <phoneticPr fontId="5"/>
  </si>
  <si>
    <t>岐阜県市町村会館組合</t>
  </si>
  <si>
    <t>岐阜県市町村職員退職手当組合</t>
  </si>
  <si>
    <t>後期高齢者医療連合（一般会計分）</t>
  </si>
  <si>
    <t>後期高齢者医療連合（特別会計分）</t>
  </si>
  <si>
    <t>飛騨市土地開発公社</t>
  </si>
  <si>
    <t>飛騨ゆい</t>
  </si>
  <si>
    <t>飛騨の森でクマは踊る</t>
  </si>
  <si>
    <t>ひだキャトルステーション</t>
  </si>
  <si>
    <t>ふるさと創生事業基金</t>
    <rPh sb="4" eb="10">
      <t>ソウセイジギョウキキン</t>
    </rPh>
    <phoneticPr fontId="5"/>
  </si>
  <si>
    <t>公共施設管理基金</t>
    <rPh sb="0" eb="8">
      <t>コウキョウシセツカンリキキン</t>
    </rPh>
    <phoneticPr fontId="2"/>
  </si>
  <si>
    <t>清掃施設整備事業基金</t>
    <rPh sb="0" eb="10">
      <t>セイソウシセツセイビジギョウキキン</t>
    </rPh>
    <phoneticPr fontId="2"/>
  </si>
  <si>
    <t>鉄道資産整理基金</t>
    <rPh sb="0" eb="2">
      <t>テツドウ</t>
    </rPh>
    <rPh sb="2" eb="4">
      <t>シサン</t>
    </rPh>
    <rPh sb="4" eb="6">
      <t>セイリ</t>
    </rPh>
    <rPh sb="6" eb="8">
      <t>キキン</t>
    </rPh>
    <phoneticPr fontId="2"/>
  </si>
  <si>
    <t>合併基金</t>
    <rPh sb="0" eb="2">
      <t>ガッペイ</t>
    </rPh>
    <rPh sb="2" eb="4">
      <t>キキン</t>
    </rPh>
    <phoneticPr fontId="2"/>
  </si>
  <si>
    <t>古川国府給食センター利用組合（特別会計分）</t>
    <rPh sb="15" eb="20">
      <t>トクベツカイケイブン</t>
    </rPh>
    <phoneticPr fontId="2"/>
  </si>
  <si>
    <t>古川国府給食センター利用組合（一般会計分）</t>
    <rPh sb="15" eb="20">
      <t>イッパンカイケイブン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</si>
</sst>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18" xfId="15" applyNumberFormat="1" applyFont="1" applyBorder="1" applyAlignment="1" applyProtection="1">
      <alignment horizontal="righ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C703-4594-9855-7E407181DF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157175</c:v>
                </c:pt>
                <c:pt idx="1">
                  <c:v>119312</c:v>
                </c:pt>
                <c:pt idx="2">
                  <c:v>88679</c:v>
                </c:pt>
                <c:pt idx="3">
                  <c:v>121030</c:v>
                </c:pt>
                <c:pt idx="4">
                  <c:v>125092</c:v>
                </c:pt>
              </c:numCache>
            </c:numRef>
          </c:val>
          <c:smooth val="0"/>
          <c:extLst>
            <c:ext xmlns:c16="http://schemas.microsoft.com/office/drawing/2014/chart" uri="{C3380CC4-5D6E-409C-BE32-E72D297353CC}">
              <c16:uniqueId val="{00000001-C703-4594-9855-7E407181DF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9.7200000000000006</c:v>
                </c:pt>
                <c:pt idx="1">
                  <c:v>12.23</c:v>
                </c:pt>
                <c:pt idx="2">
                  <c:v>13.75</c:v>
                </c:pt>
                <c:pt idx="3">
                  <c:v>11.75</c:v>
                </c:pt>
                <c:pt idx="4">
                  <c:v>12</c:v>
                </c:pt>
              </c:numCache>
            </c:numRef>
          </c:val>
          <c:extLst>
            <c:ext xmlns:c16="http://schemas.microsoft.com/office/drawing/2014/chart" uri="{C3380CC4-5D6E-409C-BE32-E72D297353CC}">
              <c16:uniqueId val="{00000000-CA0E-4EDE-82A0-9564BE4F005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60.01</c:v>
                </c:pt>
                <c:pt idx="1">
                  <c:v>58.38</c:v>
                </c:pt>
                <c:pt idx="2">
                  <c:v>55.42</c:v>
                </c:pt>
                <c:pt idx="3">
                  <c:v>60.05</c:v>
                </c:pt>
                <c:pt idx="4">
                  <c:v>29.91</c:v>
                </c:pt>
              </c:numCache>
            </c:numRef>
          </c:val>
          <c:extLst>
            <c:ext xmlns:c16="http://schemas.microsoft.com/office/drawing/2014/chart" uri="{C3380CC4-5D6E-409C-BE32-E72D297353CC}">
              <c16:uniqueId val="{00000001-CA0E-4EDE-82A0-9564BE4F005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2.35</c:v>
                </c:pt>
                <c:pt idx="1">
                  <c:v>1.91</c:v>
                </c:pt>
                <c:pt idx="2">
                  <c:v>0.24</c:v>
                </c:pt>
                <c:pt idx="3">
                  <c:v>-7.0000000000000007E-2</c:v>
                </c:pt>
                <c:pt idx="4">
                  <c:v>-30.93</c:v>
                </c:pt>
              </c:numCache>
            </c:numRef>
          </c:val>
          <c:smooth val="0"/>
          <c:extLst>
            <c:ext xmlns:c16="http://schemas.microsoft.com/office/drawing/2014/chart" uri="{C3380CC4-5D6E-409C-BE32-E72D297353CC}">
              <c16:uniqueId val="{00000002-CA0E-4EDE-82A0-9564BE4F005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0.18</c:v>
                </c:pt>
                <c:pt idx="2">
                  <c:v>#N/A</c:v>
                </c:pt>
                <c:pt idx="3">
                  <c:v>0.18</c:v>
                </c:pt>
                <c:pt idx="4">
                  <c:v>#N/A</c:v>
                </c:pt>
                <c:pt idx="5">
                  <c:v>0.13</c:v>
                </c:pt>
                <c:pt idx="6">
                  <c:v>#N/A</c:v>
                </c:pt>
                <c:pt idx="7">
                  <c:v>0.16</c:v>
                </c:pt>
                <c:pt idx="8">
                  <c:v>#N/A</c:v>
                </c:pt>
                <c:pt idx="9">
                  <c:v>7.0000000000000007E-2</c:v>
                </c:pt>
              </c:numCache>
            </c:numRef>
          </c:val>
          <c:extLst>
            <c:ext xmlns:c16="http://schemas.microsoft.com/office/drawing/2014/chart" uri="{C3380CC4-5D6E-409C-BE32-E72D297353CC}">
              <c16:uniqueId val="{00000000-31FF-4C75-BFBE-D1D74125BC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FF-4C75-BFBE-D1D74125BC34}"/>
            </c:ext>
          </c:extLst>
        </c:ser>
        <c:ser>
          <c:idx val="2"/>
          <c:order val="2"/>
          <c:tx>
            <c:strRef>
              <c:f>データシート!$A$29</c:f>
              <c:strCache>
                <c:ptCount val="1"/>
                <c:pt idx="0">
                  <c:v>国民健康保険特別会計（直営診療施設勘定）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0.09</c:v>
                </c:pt>
                <c:pt idx="4">
                  <c:v>#N/A</c:v>
                </c:pt>
                <c:pt idx="5">
                  <c:v>0.04</c:v>
                </c:pt>
                <c:pt idx="6">
                  <c:v>#N/A</c:v>
                </c:pt>
                <c:pt idx="7">
                  <c:v>0.04</c:v>
                </c:pt>
                <c:pt idx="8">
                  <c:v>#N/A</c:v>
                </c:pt>
                <c:pt idx="9">
                  <c:v>0.04</c:v>
                </c:pt>
              </c:numCache>
            </c:numRef>
          </c:val>
          <c:extLst>
            <c:ext xmlns:c16="http://schemas.microsoft.com/office/drawing/2014/chart" uri="{C3380CC4-5D6E-409C-BE32-E72D297353CC}">
              <c16:uniqueId val="{00000002-31FF-4C75-BFBE-D1D74125BC34}"/>
            </c:ext>
          </c:extLst>
        </c:ser>
        <c:ser>
          <c:idx val="3"/>
          <c:order val="3"/>
          <c:tx>
            <c:strRef>
              <c:f>データシート!$A$30</c:f>
              <c:strCache>
                <c:ptCount val="1"/>
                <c:pt idx="0">
                  <c:v>農村下水道事業特別会計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0.04</c:v>
                </c:pt>
                <c:pt idx="8">
                  <c:v>#N/A</c:v>
                </c:pt>
                <c:pt idx="9">
                  <c:v>7.0000000000000007E-2</c:v>
                </c:pt>
              </c:numCache>
            </c:numRef>
          </c:val>
          <c:extLst>
            <c:ext xmlns:c16="http://schemas.microsoft.com/office/drawing/2014/chart" uri="{C3380CC4-5D6E-409C-BE32-E72D297353CC}">
              <c16:uniqueId val="{00000003-31FF-4C75-BFBE-D1D74125BC3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0.04</c:v>
                </c:pt>
                <c:pt idx="4">
                  <c:v>#N/A</c:v>
                </c:pt>
                <c:pt idx="5">
                  <c:v>0.03</c:v>
                </c:pt>
                <c:pt idx="6">
                  <c:v>#N/A</c:v>
                </c:pt>
                <c:pt idx="7">
                  <c:v>7.0000000000000007E-2</c:v>
                </c:pt>
                <c:pt idx="8">
                  <c:v>#N/A</c:v>
                </c:pt>
                <c:pt idx="9">
                  <c:v>0.09</c:v>
                </c:pt>
              </c:numCache>
            </c:numRef>
          </c:val>
          <c:extLst>
            <c:ext xmlns:c16="http://schemas.microsoft.com/office/drawing/2014/chart" uri="{C3380CC4-5D6E-409C-BE32-E72D297353CC}">
              <c16:uniqueId val="{00000004-31FF-4C75-BFBE-D1D74125BC34}"/>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0.56999999999999995</c:v>
                </c:pt>
                <c:pt idx="2">
                  <c:v>#N/A</c:v>
                </c:pt>
                <c:pt idx="3">
                  <c:v>0.99</c:v>
                </c:pt>
                <c:pt idx="4">
                  <c:v>#N/A</c:v>
                </c:pt>
                <c:pt idx="5">
                  <c:v>0.75</c:v>
                </c:pt>
                <c:pt idx="6">
                  <c:v>#N/A</c:v>
                </c:pt>
                <c:pt idx="7">
                  <c:v>0.67</c:v>
                </c:pt>
                <c:pt idx="8">
                  <c:v>#N/A</c:v>
                </c:pt>
                <c:pt idx="9">
                  <c:v>0.72</c:v>
                </c:pt>
              </c:numCache>
            </c:numRef>
          </c:val>
          <c:extLst>
            <c:ext xmlns:c16="http://schemas.microsoft.com/office/drawing/2014/chart" uri="{C3380CC4-5D6E-409C-BE32-E72D297353CC}">
              <c16:uniqueId val="{00000005-31FF-4C75-BFBE-D1D74125BC34}"/>
            </c:ext>
          </c:extLst>
        </c:ser>
        <c:ser>
          <c:idx val="6"/>
          <c:order val="6"/>
          <c:tx>
            <c:strRef>
              <c:f>データシート!$A$33</c:f>
              <c:strCache>
                <c:ptCount val="1"/>
                <c:pt idx="0">
                  <c:v>介護保険特別会計（保険勘定）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0.56000000000000005</c:v>
                </c:pt>
                <c:pt idx="2">
                  <c:v>#N/A</c:v>
                </c:pt>
                <c:pt idx="3">
                  <c:v>0.86</c:v>
                </c:pt>
                <c:pt idx="4">
                  <c:v>#N/A</c:v>
                </c:pt>
                <c:pt idx="5">
                  <c:v>1.2</c:v>
                </c:pt>
                <c:pt idx="6">
                  <c:v>#N/A</c:v>
                </c:pt>
                <c:pt idx="7">
                  <c:v>1.91</c:v>
                </c:pt>
                <c:pt idx="8">
                  <c:v>#N/A</c:v>
                </c:pt>
                <c:pt idx="9">
                  <c:v>2.7</c:v>
                </c:pt>
              </c:numCache>
            </c:numRef>
          </c:val>
          <c:extLst>
            <c:ext xmlns:c16="http://schemas.microsoft.com/office/drawing/2014/chart" uri="{C3380CC4-5D6E-409C-BE32-E72D297353CC}">
              <c16:uniqueId val="{00000006-31FF-4C75-BFBE-D1D74125BC3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9.59</c:v>
                </c:pt>
                <c:pt idx="2">
                  <c:v>#N/A</c:v>
                </c:pt>
                <c:pt idx="3">
                  <c:v>12.09</c:v>
                </c:pt>
                <c:pt idx="4">
                  <c:v>#N/A</c:v>
                </c:pt>
                <c:pt idx="5">
                  <c:v>13.67</c:v>
                </c:pt>
                <c:pt idx="6">
                  <c:v>#N/A</c:v>
                </c:pt>
                <c:pt idx="7">
                  <c:v>11.68</c:v>
                </c:pt>
                <c:pt idx="8">
                  <c:v>#N/A</c:v>
                </c:pt>
                <c:pt idx="9">
                  <c:v>11.98</c:v>
                </c:pt>
              </c:numCache>
            </c:numRef>
          </c:val>
          <c:extLst>
            <c:ext xmlns:c16="http://schemas.microsoft.com/office/drawing/2014/chart" uri="{C3380CC4-5D6E-409C-BE32-E72D297353CC}">
              <c16:uniqueId val="{00000007-31FF-4C75-BFBE-D1D74125BC3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12.86</c:v>
                </c:pt>
                <c:pt idx="2">
                  <c:v>#N/A</c:v>
                </c:pt>
                <c:pt idx="3">
                  <c:v>12.24</c:v>
                </c:pt>
                <c:pt idx="4">
                  <c:v>#N/A</c:v>
                </c:pt>
                <c:pt idx="5">
                  <c:v>11.02</c:v>
                </c:pt>
                <c:pt idx="6">
                  <c:v>#N/A</c:v>
                </c:pt>
                <c:pt idx="7">
                  <c:v>11.37</c:v>
                </c:pt>
                <c:pt idx="8">
                  <c:v>#N/A</c:v>
                </c:pt>
                <c:pt idx="9">
                  <c:v>12.01</c:v>
                </c:pt>
              </c:numCache>
            </c:numRef>
          </c:val>
          <c:extLst>
            <c:ext xmlns:c16="http://schemas.microsoft.com/office/drawing/2014/chart" uri="{C3380CC4-5D6E-409C-BE32-E72D297353CC}">
              <c16:uniqueId val="{00000008-31FF-4C75-BFBE-D1D74125BC34}"/>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14.34</c:v>
                </c:pt>
                <c:pt idx="2">
                  <c:v>#N/A</c:v>
                </c:pt>
                <c:pt idx="3">
                  <c:v>13.79</c:v>
                </c:pt>
                <c:pt idx="4">
                  <c:v>#N/A</c:v>
                </c:pt>
                <c:pt idx="5">
                  <c:v>13.95</c:v>
                </c:pt>
                <c:pt idx="6">
                  <c:v>#N/A</c:v>
                </c:pt>
                <c:pt idx="7">
                  <c:v>14</c:v>
                </c:pt>
                <c:pt idx="8">
                  <c:v>#N/A</c:v>
                </c:pt>
                <c:pt idx="9">
                  <c:v>14.01</c:v>
                </c:pt>
              </c:numCache>
            </c:numRef>
          </c:val>
          <c:extLst>
            <c:ext xmlns:c16="http://schemas.microsoft.com/office/drawing/2014/chart" uri="{C3380CC4-5D6E-409C-BE32-E72D297353CC}">
              <c16:uniqueId val="{00000009-31FF-4C75-BFBE-D1D74125BC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2687</c:v>
                </c:pt>
                <c:pt idx="5">
                  <c:v>2668</c:v>
                </c:pt>
                <c:pt idx="8">
                  <c:v>2539</c:v>
                </c:pt>
                <c:pt idx="11">
                  <c:v>2300</c:v>
                </c:pt>
                <c:pt idx="14">
                  <c:v>2002</c:v>
                </c:pt>
              </c:numCache>
            </c:numRef>
          </c:val>
          <c:extLst>
            <c:ext xmlns:c16="http://schemas.microsoft.com/office/drawing/2014/chart" uri="{C3380CC4-5D6E-409C-BE32-E72D297353CC}">
              <c16:uniqueId val="{00000000-5F88-4B0F-A013-42FE859AE8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88-4B0F-A013-42FE859AE8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23</c:v>
                </c:pt>
                <c:pt idx="3">
                  <c:v>23</c:v>
                </c:pt>
                <c:pt idx="6">
                  <c:v>23</c:v>
                </c:pt>
                <c:pt idx="9">
                  <c:v>7</c:v>
                </c:pt>
                <c:pt idx="12">
                  <c:v>0</c:v>
                </c:pt>
              </c:numCache>
            </c:numRef>
          </c:val>
          <c:extLst>
            <c:ext xmlns:c16="http://schemas.microsoft.com/office/drawing/2014/chart" uri="{C3380CC4-5D6E-409C-BE32-E72D297353CC}">
              <c16:uniqueId val="{00000002-5F88-4B0F-A013-42FE859AE8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c:v>
                </c:pt>
                <c:pt idx="3">
                  <c:v>17</c:v>
                </c:pt>
                <c:pt idx="6">
                  <c:v>17</c:v>
                </c:pt>
                <c:pt idx="9">
                  <c:v>17</c:v>
                </c:pt>
                <c:pt idx="12">
                  <c:v>0</c:v>
                </c:pt>
              </c:numCache>
            </c:numRef>
          </c:val>
          <c:extLst>
            <c:ext xmlns:c16="http://schemas.microsoft.com/office/drawing/2014/chart" uri="{C3380CC4-5D6E-409C-BE32-E72D297353CC}">
              <c16:uniqueId val="{00000003-5F88-4B0F-A013-42FE859AE8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962</c:v>
                </c:pt>
                <c:pt idx="3">
                  <c:v>946</c:v>
                </c:pt>
                <c:pt idx="6">
                  <c:v>933</c:v>
                </c:pt>
                <c:pt idx="9">
                  <c:v>931</c:v>
                </c:pt>
                <c:pt idx="12">
                  <c:v>906</c:v>
                </c:pt>
              </c:numCache>
            </c:numRef>
          </c:val>
          <c:extLst>
            <c:ext xmlns:c16="http://schemas.microsoft.com/office/drawing/2014/chart" uri="{C3380CC4-5D6E-409C-BE32-E72D297353CC}">
              <c16:uniqueId val="{00000004-5F88-4B0F-A013-42FE859AE8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88-4B0F-A013-42FE859AE8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88-4B0F-A013-42FE859AE8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2828</c:v>
                </c:pt>
                <c:pt idx="3">
                  <c:v>2851</c:v>
                </c:pt>
                <c:pt idx="6">
                  <c:v>2721</c:v>
                </c:pt>
                <c:pt idx="9">
                  <c:v>2435</c:v>
                </c:pt>
                <c:pt idx="12">
                  <c:v>2013</c:v>
                </c:pt>
              </c:numCache>
            </c:numRef>
          </c:val>
          <c:extLst>
            <c:ext xmlns:c16="http://schemas.microsoft.com/office/drawing/2014/chart" uri="{C3380CC4-5D6E-409C-BE32-E72D297353CC}">
              <c16:uniqueId val="{00000007-5F88-4B0F-A013-42FE859AE8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1143</c:v>
                </c:pt>
                <c:pt idx="2">
                  <c:v>#N/A</c:v>
                </c:pt>
                <c:pt idx="3">
                  <c:v>#N/A</c:v>
                </c:pt>
                <c:pt idx="4">
                  <c:v>1169</c:v>
                </c:pt>
                <c:pt idx="5">
                  <c:v>#N/A</c:v>
                </c:pt>
                <c:pt idx="6">
                  <c:v>#N/A</c:v>
                </c:pt>
                <c:pt idx="7">
                  <c:v>1155</c:v>
                </c:pt>
                <c:pt idx="8">
                  <c:v>#N/A</c:v>
                </c:pt>
                <c:pt idx="9">
                  <c:v>#N/A</c:v>
                </c:pt>
                <c:pt idx="10">
                  <c:v>1090</c:v>
                </c:pt>
                <c:pt idx="11">
                  <c:v>#N/A</c:v>
                </c:pt>
                <c:pt idx="12">
                  <c:v>#N/A</c:v>
                </c:pt>
                <c:pt idx="13">
                  <c:v>917</c:v>
                </c:pt>
                <c:pt idx="14">
                  <c:v>#N/A</c:v>
                </c:pt>
              </c:numCache>
            </c:numRef>
          </c:val>
          <c:smooth val="0"/>
          <c:extLst>
            <c:ext xmlns:c16="http://schemas.microsoft.com/office/drawing/2014/chart" uri="{C3380CC4-5D6E-409C-BE32-E72D297353CC}">
              <c16:uniqueId val="{00000008-5F88-4B0F-A013-42FE859AE8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19015</c:v>
                </c:pt>
                <c:pt idx="5">
                  <c:v>17715</c:v>
                </c:pt>
                <c:pt idx="8">
                  <c:v>15825</c:v>
                </c:pt>
                <c:pt idx="11">
                  <c:v>15042</c:v>
                </c:pt>
                <c:pt idx="14">
                  <c:v>13893</c:v>
                </c:pt>
              </c:numCache>
            </c:numRef>
          </c:val>
          <c:extLst>
            <c:ext xmlns:c16="http://schemas.microsoft.com/office/drawing/2014/chart" uri="{C3380CC4-5D6E-409C-BE32-E72D297353CC}">
              <c16:uniqueId val="{00000000-E373-4A88-8ECF-F7ECA67C2E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195</c:v>
                </c:pt>
                <c:pt idx="5">
                  <c:v>149</c:v>
                </c:pt>
                <c:pt idx="8">
                  <c:v>102</c:v>
                </c:pt>
                <c:pt idx="11">
                  <c:v>63</c:v>
                </c:pt>
                <c:pt idx="14">
                  <c:v>46</c:v>
                </c:pt>
              </c:numCache>
            </c:numRef>
          </c:val>
          <c:extLst>
            <c:ext xmlns:c16="http://schemas.microsoft.com/office/drawing/2014/chart" uri="{C3380CC4-5D6E-409C-BE32-E72D297353CC}">
              <c16:uniqueId val="{00000001-E373-4A88-8ECF-F7ECA67C2E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13503</c:v>
                </c:pt>
                <c:pt idx="5">
                  <c:v>13701</c:v>
                </c:pt>
                <c:pt idx="8">
                  <c:v>14181</c:v>
                </c:pt>
                <c:pt idx="11">
                  <c:v>14493</c:v>
                </c:pt>
                <c:pt idx="14">
                  <c:v>14295</c:v>
                </c:pt>
              </c:numCache>
            </c:numRef>
          </c:val>
          <c:extLst>
            <c:ext xmlns:c16="http://schemas.microsoft.com/office/drawing/2014/chart" uri="{C3380CC4-5D6E-409C-BE32-E72D297353CC}">
              <c16:uniqueId val="{00000002-E373-4A88-8ECF-F7ECA67C2E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73-4A88-8ECF-F7ECA67C2E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73-4A88-8ECF-F7ECA67C2E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73-4A88-8ECF-F7ECA67C2E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2501</c:v>
                </c:pt>
                <c:pt idx="3">
                  <c:v>2700</c:v>
                </c:pt>
                <c:pt idx="6">
                  <c:v>2689</c:v>
                </c:pt>
                <c:pt idx="9">
                  <c:v>2541</c:v>
                </c:pt>
                <c:pt idx="12">
                  <c:v>2548</c:v>
                </c:pt>
              </c:numCache>
            </c:numRef>
          </c:val>
          <c:extLst>
            <c:ext xmlns:c16="http://schemas.microsoft.com/office/drawing/2014/chart" uri="{C3380CC4-5D6E-409C-BE32-E72D297353CC}">
              <c16:uniqueId val="{00000006-E373-4A88-8ECF-F7ECA67C2E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51</c:v>
                </c:pt>
                <c:pt idx="3">
                  <c:v>34</c:v>
                </c:pt>
                <c:pt idx="6">
                  <c:v>17</c:v>
                </c:pt>
                <c:pt idx="9">
                  <c:v>0</c:v>
                </c:pt>
                <c:pt idx="12">
                  <c:v>0</c:v>
                </c:pt>
              </c:numCache>
            </c:numRef>
          </c:val>
          <c:extLst>
            <c:ext xmlns:c16="http://schemas.microsoft.com/office/drawing/2014/chart" uri="{C3380CC4-5D6E-409C-BE32-E72D297353CC}">
              <c16:uniqueId val="{00000007-E373-4A88-8ECF-F7ECA67C2E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8622</c:v>
                </c:pt>
                <c:pt idx="3">
                  <c:v>7890</c:v>
                </c:pt>
                <c:pt idx="6">
                  <c:v>7322</c:v>
                </c:pt>
                <c:pt idx="9">
                  <c:v>6788</c:v>
                </c:pt>
                <c:pt idx="12">
                  <c:v>6292</c:v>
                </c:pt>
              </c:numCache>
            </c:numRef>
          </c:val>
          <c:extLst>
            <c:ext xmlns:c16="http://schemas.microsoft.com/office/drawing/2014/chart" uri="{C3380CC4-5D6E-409C-BE32-E72D297353CC}">
              <c16:uniqueId val="{00000008-E373-4A88-8ECF-F7ECA67C2E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51</c:v>
                </c:pt>
                <c:pt idx="3">
                  <c:v>29</c:v>
                </c:pt>
                <c:pt idx="6">
                  <c:v>7</c:v>
                </c:pt>
                <c:pt idx="9">
                  <c:v>0</c:v>
                </c:pt>
                <c:pt idx="12">
                  <c:v>0</c:v>
                </c:pt>
              </c:numCache>
            </c:numRef>
          </c:val>
          <c:extLst>
            <c:ext xmlns:c16="http://schemas.microsoft.com/office/drawing/2014/chart" uri="{C3380CC4-5D6E-409C-BE32-E72D297353CC}">
              <c16:uniqueId val="{00000009-E373-4A88-8ECF-F7ECA67C2E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16234</c:v>
                </c:pt>
                <c:pt idx="3">
                  <c:v>14820</c:v>
                </c:pt>
                <c:pt idx="6">
                  <c:v>13287</c:v>
                </c:pt>
                <c:pt idx="9">
                  <c:v>11844</c:v>
                </c:pt>
                <c:pt idx="12">
                  <c:v>10771</c:v>
                </c:pt>
              </c:numCache>
            </c:numRef>
          </c:val>
          <c:extLst>
            <c:ext xmlns:c16="http://schemas.microsoft.com/office/drawing/2014/chart" uri="{C3380CC4-5D6E-409C-BE32-E72D297353CC}">
              <c16:uniqueId val="{0000000A-E373-4A88-8ECF-F7ECA67C2E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373-4A88-8ECF-F7ECA67C2E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6228</c:v>
                </c:pt>
                <c:pt idx="1">
                  <c:v>6439</c:v>
                </c:pt>
                <c:pt idx="2">
                  <c:v>3161</c:v>
                </c:pt>
              </c:numCache>
            </c:numRef>
          </c:val>
          <c:extLst>
            <c:ext xmlns:c16="http://schemas.microsoft.com/office/drawing/2014/chart" uri="{C3380CC4-5D6E-409C-BE32-E72D297353CC}">
              <c16:uniqueId val="{00000000-4D24-4511-AED3-CD36D5E215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143</c:v>
                </c:pt>
                <c:pt idx="1">
                  <c:v>68</c:v>
                </c:pt>
                <c:pt idx="2">
                  <c:v>68</c:v>
                </c:pt>
              </c:numCache>
            </c:numRef>
          </c:val>
          <c:extLst>
            <c:ext xmlns:c16="http://schemas.microsoft.com/office/drawing/2014/chart" uri="{C3380CC4-5D6E-409C-BE32-E72D297353CC}">
              <c16:uniqueId val="{00000001-4D24-4511-AED3-CD36D5E215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8232</c:v>
                </c:pt>
                <c:pt idx="1">
                  <c:v>8433</c:v>
                </c:pt>
                <c:pt idx="2">
                  <c:v>11517</c:v>
                </c:pt>
              </c:numCache>
            </c:numRef>
          </c:val>
          <c:extLst>
            <c:ext xmlns:c16="http://schemas.microsoft.com/office/drawing/2014/chart" uri="{C3380CC4-5D6E-409C-BE32-E72D297353CC}">
              <c16:uniqueId val="{00000002-4D24-4511-AED3-CD36D5E2153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22,106
21,881
792.53
25,991,985
24,515,477
1,268,335
10,568,473
10,771,245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当市は全国平均（令和</a:t>
          </a:r>
          <a:r>
            <a:rPr kumimoji="1"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29.1%</a:t>
          </a:r>
          <a:r>
            <a:rPr kumimoji="1"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）を上回る高齢化率（同</a:t>
          </a:r>
          <a:r>
            <a:rPr kumimoji="1"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40.2%</a:t>
          </a:r>
          <a:r>
            <a:rPr kumimoji="1"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）に加え、納税世代の著しい減少、中核産業の欠乏等により財政基盤が弱い。令和</a:t>
          </a:r>
          <a:r>
            <a:rPr kumimoji="1"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年度の歳出においては、過去に借り入れた合併特例債の償還が進み公債費が大幅な減となったこと、歳入においてはコロナ禍明けによる業績の回復に伴い法人税割が増となったこと等から</a:t>
          </a:r>
          <a:r>
            <a:rPr kumimoji="1"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0.01</a:t>
          </a:r>
          <a:r>
            <a:rPr kumimoji="1"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ポイント好転する結果となった。しかしながら、類似団体平均を大きく下回っている状況であることから、基幹税である固定資産税の更なる確保に向けた取り組みを推進しつつ、継続すべき事業の選別や経費の圧縮、事務負担軽減などを図ることで財政の健全化を図る。</a:t>
          </a:r>
        </a:p>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155575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4233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24342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分子となる経常充当一財（歳出）においては、人件費・物価高騰に伴って市内バス運行や施設保守点検等の物件費が増となった反面、公債費の大幅減により全体で</a:t>
          </a:r>
          <a:r>
            <a:rPr kumimoji="1" lang="en-US" altLang="ja-JP" sz="1200">
              <a:solidFill>
                <a:schemeClr val="tx1"/>
              </a:solidFill>
              <a:latin typeface="ＭＳ Ｐゴシック" panose="020B0600070205080204" pitchFamily="50" charset="-128"/>
              <a:ea typeface="ＭＳ Ｐゴシック" panose="020B0600070205080204" pitchFamily="50" charset="-128"/>
            </a:rPr>
            <a:t>3.3</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億円の減となった</a:t>
          </a:r>
          <a:r>
            <a:rPr kumimoji="1" lang="ja-JP" altLang="en-US" sz="1200" baseline="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分母となる経常一般財源（歳入）では、株式等譲渡所得割交付金の増や新たな目的外使用料収入の増があった一方、臨時財政対策債の減や公債費減に伴う普通交付税の減によって、全体で</a:t>
          </a:r>
          <a:r>
            <a:rPr kumimoji="1" lang="en-US" altLang="ja-JP" sz="1200">
              <a:solidFill>
                <a:schemeClr val="tx1"/>
              </a:solidFill>
              <a:latin typeface="ＭＳ Ｐゴシック" panose="020B0600070205080204" pitchFamily="50" charset="-128"/>
              <a:ea typeface="ＭＳ Ｐゴシック" panose="020B0600070205080204" pitchFamily="50" charset="-128"/>
            </a:rPr>
            <a:t>3.2</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億円の減となった。</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　分母に比べ分子における減少幅がやや大きかったことから、経常収支比率は</a:t>
          </a:r>
          <a:r>
            <a:rPr kumimoji="1" lang="en-US" altLang="ja-JP" sz="1200">
              <a:solidFill>
                <a:schemeClr val="tx1"/>
              </a:solidFill>
              <a:latin typeface="ＭＳ Ｐゴシック" panose="020B0600070205080204" pitchFamily="50" charset="-128"/>
              <a:ea typeface="ＭＳ Ｐゴシック" panose="020B0600070205080204" pitchFamily="50" charset="-128"/>
            </a:rPr>
            <a:t>0.3</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ポイント好転する形となった。今後も人件費や物件費の上昇などの懸念事項はあるため、引き続き経費削減に努める。</a:t>
          </a:r>
        </a:p>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63500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0121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64</xdr:row>
      <xdr:rowOff>63500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352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33867</xdr:rowOff>
    </xdr:from>
    <xdr:to>
      <xdr:col>15</xdr:col>
      <xdr:colOff>82550</xdr:colOff>
      <xdr:row>64</xdr:row>
      <xdr:rowOff>143933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35217"/>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55456</xdr:rowOff>
    </xdr:from>
    <xdr:to>
      <xdr:col>11</xdr:col>
      <xdr:colOff>31750</xdr:colOff>
      <xdr:row>64</xdr:row>
      <xdr:rowOff>143933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2825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91033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当市は市町村合併により広大な面積を有しており、広範囲を網羅した行政運営のため行政関係で</a:t>
          </a:r>
          <a:r>
            <a:rPr kumimoji="1" lang="en-US" altLang="ja-JP" sz="1200">
              <a:solidFill>
                <a:schemeClr val="tx1"/>
              </a:solidFill>
              <a:latin typeface="ＭＳ Ｐゴシック" panose="020B0600070205080204" pitchFamily="50" charset="-128"/>
              <a:ea typeface="ＭＳ Ｐゴシック" panose="020B0600070205080204" pitchFamily="50" charset="-128"/>
            </a:rPr>
            <a:t>3</a:t>
          </a:r>
          <a:r>
            <a:rPr kumimoji="1" lang="ja-JP" altLang="en-US" sz="1200">
              <a:solidFill>
                <a:schemeClr val="tx1"/>
              </a:solidFill>
              <a:latin typeface="ＭＳ Ｐゴシック" panose="020B0600070205080204" pitchFamily="50" charset="-128"/>
              <a:ea typeface="ＭＳ Ｐゴシック" panose="020B0600070205080204" pitchFamily="50" charset="-128"/>
            </a:rPr>
            <a:t>つの振興事務所（支所）、消防関係で</a:t>
          </a:r>
          <a:r>
            <a:rPr kumimoji="1" lang="en-US" altLang="ja-JP" sz="1200">
              <a:solidFill>
                <a:schemeClr val="tx1"/>
              </a:solidFill>
              <a:latin typeface="ＭＳ Ｐゴシック" panose="020B0600070205080204" pitchFamily="50" charset="-128"/>
              <a:ea typeface="ＭＳ Ｐゴシック" panose="020B0600070205080204" pitchFamily="50" charset="-128"/>
            </a:rPr>
            <a:t>2</a:t>
          </a:r>
          <a:r>
            <a:rPr kumimoji="1" lang="ja-JP" altLang="en-US" sz="1200">
              <a:solidFill>
                <a:schemeClr val="tx1"/>
              </a:solidFill>
              <a:latin typeface="ＭＳ Ｐゴシック" panose="020B0600070205080204" pitchFamily="50" charset="-128"/>
              <a:ea typeface="ＭＳ Ｐゴシック" panose="020B0600070205080204" pitchFamily="50" charset="-128"/>
            </a:rPr>
            <a:t>つの支所を抱えている。一方、少子高齢化や労働者人口の流出などによる人口減が進み、人口</a:t>
          </a:r>
          <a:r>
            <a:rPr kumimoji="1" lang="en-US" altLang="ja-JP" sz="1200">
              <a:solidFill>
                <a:schemeClr val="tx1"/>
              </a:solidFill>
              <a:latin typeface="ＭＳ Ｐゴシック" panose="020B0600070205080204" pitchFamily="50" charset="-128"/>
              <a:ea typeface="ＭＳ Ｐゴシック" panose="020B0600070205080204" pitchFamily="50" charset="-128"/>
            </a:rPr>
            <a:t>1</a:t>
          </a:r>
          <a:r>
            <a:rPr kumimoji="1" lang="ja-JP" altLang="en-US" sz="1200">
              <a:solidFill>
                <a:schemeClr val="tx1"/>
              </a:solidFill>
              <a:latin typeface="ＭＳ Ｐゴシック" panose="020B0600070205080204" pitchFamily="50" charset="-128"/>
              <a:ea typeface="ＭＳ Ｐゴシック" panose="020B0600070205080204" pitchFamily="50" charset="-128"/>
            </a:rPr>
            <a:t>人あたりの人件費・物件費等が類似団体の平均よりも高い水準となる傾向にある。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5</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年度は、人件費・物価高騰に起因する除雪委託料の増加をはじめ、過去最高額となったふるさと納税寄附金に連動し、これに係る郵送代やサイト運営経費等が増加したことで、一人当たりの経費は</a:t>
          </a:r>
          <a:r>
            <a:rPr kumimoji="1" lang="en-US" altLang="ja-JP" sz="1200">
              <a:solidFill>
                <a:schemeClr val="tx1"/>
              </a:solidFill>
              <a:latin typeface="ＭＳ Ｐゴシック" panose="020B0600070205080204" pitchFamily="50" charset="-128"/>
              <a:ea typeface="ＭＳ Ｐゴシック" panose="020B0600070205080204" pitchFamily="50" charset="-128"/>
            </a:rPr>
            <a:t>20,513</a:t>
          </a:r>
          <a:r>
            <a:rPr kumimoji="1" lang="ja-JP" altLang="en-US" sz="1200">
              <a:solidFill>
                <a:schemeClr val="tx1"/>
              </a:solidFill>
              <a:latin typeface="ＭＳ Ｐゴシック" panose="020B0600070205080204" pitchFamily="50" charset="-128"/>
              <a:ea typeface="ＭＳ Ｐゴシック" panose="020B0600070205080204" pitchFamily="50" charset="-128"/>
            </a:rPr>
            <a:t>円増加する結果となった。行政運営の効率化と組織のスリム化を進めることにより、健全な財政運営に努める。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117351</xdr:rowOff>
    </xdr:from>
    <xdr:to>
      <xdr:col>23</xdr:col>
      <xdr:colOff>133350</xdr:colOff>
      <xdr:row>89</xdr:row>
      <xdr:rowOff>69645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5204951"/>
          <a:ext cx="838200" cy="12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117351</xdr:rowOff>
    </xdr:from>
    <xdr:to>
      <xdr:col>19</xdr:col>
      <xdr:colOff>133350</xdr:colOff>
      <xdr:row>88</xdr:row>
      <xdr:rowOff>144630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5204951"/>
          <a:ext cx="8890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171341</xdr:rowOff>
    </xdr:from>
    <xdr:to>
      <xdr:col>15</xdr:col>
      <xdr:colOff>82550</xdr:colOff>
      <xdr:row>88</xdr:row>
      <xdr:rowOff>144630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5087491"/>
          <a:ext cx="889000" cy="14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74146</xdr:rowOff>
    </xdr:from>
    <xdr:to>
      <xdr:col>11</xdr:col>
      <xdr:colOff>31750</xdr:colOff>
      <xdr:row>87</xdr:row>
      <xdr:rowOff>171341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818846"/>
          <a:ext cx="889000" cy="26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18845</xdr:rowOff>
    </xdr:from>
    <xdr:to>
      <xdr:col>23</xdr:col>
      <xdr:colOff>184150</xdr:colOff>
      <xdr:row>89</xdr:row>
      <xdr:rowOff>120445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52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86172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51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66551</xdr:rowOff>
    </xdr:from>
    <xdr:to>
      <xdr:col>19</xdr:col>
      <xdr:colOff>184150</xdr:colOff>
      <xdr:row>88</xdr:row>
      <xdr:rowOff>168151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515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152928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5240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93830</xdr:rowOff>
    </xdr:from>
    <xdr:to>
      <xdr:col>15</xdr:col>
      <xdr:colOff>133350</xdr:colOff>
      <xdr:row>89</xdr:row>
      <xdr:rowOff>23980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51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8757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526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120541</xdr:rowOff>
    </xdr:from>
    <xdr:to>
      <xdr:col>11</xdr:col>
      <xdr:colOff>82550</xdr:colOff>
      <xdr:row>88</xdr:row>
      <xdr:rowOff>50691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50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35468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51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23346</xdr:rowOff>
    </xdr:from>
    <xdr:to>
      <xdr:col>7</xdr:col>
      <xdr:colOff>31750</xdr:colOff>
      <xdr:row>86</xdr:row>
      <xdr:rowOff>124946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7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109723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85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類似団体との比較では</a:t>
          </a:r>
          <a:r>
            <a:rPr kumimoji="1" lang="en-US" altLang="ja-JP" sz="1200">
              <a:solidFill>
                <a:schemeClr val="tx1"/>
              </a:solidFill>
              <a:latin typeface="ＭＳ Ｐゴシック" panose="020B0600070205080204" pitchFamily="50" charset="-128"/>
              <a:ea typeface="ＭＳ Ｐゴシック" panose="020B0600070205080204" pitchFamily="50" charset="-128"/>
            </a:rPr>
            <a:t>3.8</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ポイント低くなっているが、今後も進む人口減少と限られた財源の中で有効かつ充実した施策を推進していくためにも、人件費の縮減は不可欠である。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今後も定員適正化計画に基づく定員管理を図るとともに、自治体規模に見合った適正な給与水準の維持に努める。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69056</xdr:rowOff>
    </xdr:from>
    <xdr:to>
      <xdr:col>81</xdr:col>
      <xdr:colOff>44450</xdr:colOff>
      <xdr:row>81</xdr:row>
      <xdr:rowOff>159544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3956506"/>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129381</xdr:rowOff>
    </xdr:from>
    <xdr:to>
      <xdr:col>77</xdr:col>
      <xdr:colOff>44450</xdr:colOff>
      <xdr:row>81</xdr:row>
      <xdr:rowOff>159544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01683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8731</xdr:rowOff>
    </xdr:from>
    <xdr:to>
      <xdr:col>72</xdr:col>
      <xdr:colOff>203200</xdr:colOff>
      <xdr:row>81</xdr:row>
      <xdr:rowOff>129381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89618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8731</xdr:rowOff>
    </xdr:from>
    <xdr:to>
      <xdr:col>68</xdr:col>
      <xdr:colOff>152400</xdr:colOff>
      <xdr:row>81</xdr:row>
      <xdr:rowOff>114300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3896181"/>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22083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18256</xdr:rowOff>
    </xdr:from>
    <xdr:to>
      <xdr:col>81</xdr:col>
      <xdr:colOff>95250</xdr:colOff>
      <xdr:row>81</xdr:row>
      <xdr:rowOff>119856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9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110983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108744</xdr:rowOff>
    </xdr:from>
    <xdr:to>
      <xdr:col>77</xdr:col>
      <xdr:colOff>95250</xdr:colOff>
      <xdr:row>82</xdr:row>
      <xdr:rowOff>38894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99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49071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765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78581</xdr:rowOff>
    </xdr:from>
    <xdr:to>
      <xdr:col>73</xdr:col>
      <xdr:colOff>44450</xdr:colOff>
      <xdr:row>82</xdr:row>
      <xdr:rowOff>8731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96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18908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73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129381</xdr:rowOff>
    </xdr:from>
    <xdr:to>
      <xdr:col>68</xdr:col>
      <xdr:colOff>203200</xdr:colOff>
      <xdr:row>81</xdr:row>
      <xdr:rowOff>59531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84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69708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61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定員適正化計画に基づき定員数の適正化を図っているところであるが、類似団体との比較では</a:t>
          </a:r>
          <a:r>
            <a:rPr kumimoji="1" lang="en-US" altLang="ja-JP" sz="1200">
              <a:solidFill>
                <a:schemeClr val="tx1"/>
              </a:solidFill>
              <a:latin typeface="ＭＳ Ｐゴシック" panose="020B0600070205080204" pitchFamily="50" charset="-128"/>
              <a:ea typeface="ＭＳ Ｐゴシック" panose="020B0600070205080204" pitchFamily="50" charset="-128"/>
            </a:rPr>
            <a:t>6.82</a:t>
          </a:r>
          <a:r>
            <a:rPr kumimoji="1" lang="ja-JP" altLang="en-US" sz="1200">
              <a:solidFill>
                <a:schemeClr val="tx1"/>
              </a:solidFill>
              <a:latin typeface="ＭＳ Ｐゴシック" panose="020B0600070205080204" pitchFamily="50" charset="-128"/>
              <a:ea typeface="ＭＳ Ｐゴシック" panose="020B0600070205080204" pitchFamily="50" charset="-128"/>
            </a:rPr>
            <a:t>人多い状況となっている。これは、当市が広域であることから、安心安全な生活確保という面からもある程度の地域ごとに支所及び消防機能の設置とそれに伴う職員配置が必要であり、現在以上の組織効率化が困難なためである。また、育児休業や病気休職等による急な欠員に対応すべく、職員数にある程度の余裕（バッファ）を持たせていることも要因のひとつである。</a:t>
          </a:r>
        </a:p>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22799</xdr:rowOff>
    </xdr:from>
    <xdr:to>
      <xdr:col>81</xdr:col>
      <xdr:colOff>44450</xdr:colOff>
      <xdr:row>66</xdr:row>
      <xdr:rowOff>91742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338499"/>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105773</xdr:rowOff>
    </xdr:from>
    <xdr:to>
      <xdr:col>77</xdr:col>
      <xdr:colOff>44450</xdr:colOff>
      <xdr:row>66</xdr:row>
      <xdr:rowOff>22799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250023"/>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74749</xdr:rowOff>
    </xdr:from>
    <xdr:to>
      <xdr:col>72</xdr:col>
      <xdr:colOff>203200</xdr:colOff>
      <xdr:row>65</xdr:row>
      <xdr:rowOff>105773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2189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74749</xdr:rowOff>
    </xdr:from>
    <xdr:to>
      <xdr:col>68</xdr:col>
      <xdr:colOff>152400</xdr:colOff>
      <xdr:row>65</xdr:row>
      <xdr:rowOff>89686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1218999"/>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144736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40942</xdr:rowOff>
    </xdr:from>
    <xdr:to>
      <xdr:col>81</xdr:col>
      <xdr:colOff>95250</xdr:colOff>
      <xdr:row>66</xdr:row>
      <xdr:rowOff>142542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35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108269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25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143449</xdr:rowOff>
    </xdr:from>
    <xdr:to>
      <xdr:col>77</xdr:col>
      <xdr:colOff>95250</xdr:colOff>
      <xdr:row>66</xdr:row>
      <xdr:rowOff>73599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2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58376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374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54973</xdr:rowOff>
    </xdr:from>
    <xdr:to>
      <xdr:col>73</xdr:col>
      <xdr:colOff>44450</xdr:colOff>
      <xdr:row>65</xdr:row>
      <xdr:rowOff>156573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141350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2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23949</xdr:rowOff>
    </xdr:from>
    <xdr:to>
      <xdr:col>68</xdr:col>
      <xdr:colOff>203200</xdr:colOff>
      <xdr:row>65</xdr:row>
      <xdr:rowOff>125549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110326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25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38886</xdr:rowOff>
    </xdr:from>
    <xdr:to>
      <xdr:col>64</xdr:col>
      <xdr:colOff>152400</xdr:colOff>
      <xdr:row>65</xdr:row>
      <xdr:rowOff>140486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18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125263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26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分母となる標準財政規模については、臨時財政対策債や普通交付税の減に伴い前年度比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1.5</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億円の減となったが、合併特例期間中に行った大型投資事業に対する地方債償還が終了してきたことで、分子となる公債費が前年比</a:t>
          </a:r>
          <a:r>
            <a:rPr kumimoji="1" lang="en-US" altLang="ja-JP" sz="1200">
              <a:solidFill>
                <a:schemeClr val="tx1"/>
              </a:solidFill>
              <a:latin typeface="ＭＳ Ｐゴシック" panose="020B0600070205080204" pitchFamily="50" charset="-128"/>
              <a:ea typeface="ＭＳ Ｐゴシック" panose="020B0600070205080204" pitchFamily="50" charset="-128"/>
            </a:rPr>
            <a:t>4.9</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億円減となり、分子の減少幅の方が大きかったことから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1.1</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ポイント好転した。</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も、普通交付税の段階的な縮減を見据えて、償還額が新規発行額を上回る「プライマリーバランスの黒字化」運営を前提に、地方債発行の際には交付税算入率の高い起債の選択に努めるなど、実質公債費比率低減に向けた取り組みを進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152702</xdr:rowOff>
    </xdr:from>
    <xdr:to>
      <xdr:col>81</xdr:col>
      <xdr:colOff>44450</xdr:colOff>
      <xdr:row>44</xdr:row>
      <xdr:rowOff>107648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525052"/>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107648</xdr:rowOff>
    </xdr:from>
    <xdr:to>
      <xdr:col>77</xdr:col>
      <xdr:colOff>44450</xdr:colOff>
      <xdr:row>44</xdr:row>
      <xdr:rowOff>153609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6514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153609</xdr:rowOff>
    </xdr:from>
    <xdr:to>
      <xdr:col>72</xdr:col>
      <xdr:colOff>203200</xdr:colOff>
      <xdr:row>44</xdr:row>
      <xdr:rowOff>165100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165100</xdr:rowOff>
    </xdr:from>
    <xdr:to>
      <xdr:col>68</xdr:col>
      <xdr:colOff>152400</xdr:colOff>
      <xdr:row>45</xdr:row>
      <xdr:rowOff>5141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101902</xdr:rowOff>
    </xdr:from>
    <xdr:to>
      <xdr:col>81</xdr:col>
      <xdr:colOff>95250</xdr:colOff>
      <xdr:row>44</xdr:row>
      <xdr:rowOff>32052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73979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56848</xdr:rowOff>
    </xdr:from>
    <xdr:to>
      <xdr:col>77</xdr:col>
      <xdr:colOff>95250</xdr:colOff>
      <xdr:row>44</xdr:row>
      <xdr:rowOff>158448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143225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102809</xdr:rowOff>
    </xdr:from>
    <xdr:to>
      <xdr:col>73</xdr:col>
      <xdr:colOff>44450</xdr:colOff>
      <xdr:row>45</xdr:row>
      <xdr:rowOff>32959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17736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29227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125791</xdr:rowOff>
    </xdr:from>
    <xdr:to>
      <xdr:col>64</xdr:col>
      <xdr:colOff>152400</xdr:colOff>
      <xdr:row>45</xdr:row>
      <xdr:rowOff>55941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40718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5</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年度は、公営住宅建設事業債など合併前の起債が順次完済されたことに加え、</a:t>
          </a:r>
          <a:r>
            <a:rPr kumimoji="1" lang="en-US" altLang="ja-JP" sz="1200">
              <a:solidFill>
                <a:schemeClr val="tx1"/>
              </a:solidFill>
              <a:latin typeface="ＭＳ Ｐゴシック" panose="020B0600070205080204" pitchFamily="50" charset="-128"/>
              <a:ea typeface="ＭＳ Ｐゴシック" panose="020B0600070205080204" pitchFamily="50" charset="-128"/>
            </a:rPr>
            <a:t>H22</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年度の小学校整備事業や</a:t>
          </a:r>
          <a:r>
            <a:rPr kumimoji="1" lang="en-US" altLang="ja-JP" sz="1200">
              <a:solidFill>
                <a:schemeClr val="tx1"/>
              </a:solidFill>
              <a:latin typeface="ＭＳ Ｐゴシック" panose="020B0600070205080204" pitchFamily="50" charset="-128"/>
              <a:ea typeface="ＭＳ Ｐゴシック" panose="020B0600070205080204" pitchFamily="50" charset="-128"/>
            </a:rPr>
            <a:t>H24</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年度の病院建設補助事業などにかかる償還が完了したことも一因となり将来負担額が減少している。反面、公債費の減少に伴い交付税算入も減少することで充当可能財源は</a:t>
          </a:r>
          <a:r>
            <a:rPr kumimoji="1" lang="en-US" altLang="ja-JP" sz="1200">
              <a:solidFill>
                <a:schemeClr val="tx1"/>
              </a:solidFill>
              <a:latin typeface="ＭＳ Ｐゴシック" panose="020B0600070205080204" pitchFamily="50" charset="-128"/>
              <a:ea typeface="ＭＳ Ｐゴシック" panose="020B0600070205080204" pitchFamily="50" charset="-128"/>
            </a:rPr>
            <a:t>13.7</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億円減となったが、これまでと同様、充当可能財源等が将来負担額を上回り、将来負担比率は「</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」表示となった。今後も、プライマリーバランスの黒字化維持を前提に、新たに起債を発行する際には交付税措置の有利な起債を選択するとともに、基金の積み増しも行っていく。</a:t>
          </a:r>
        </a:p>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22,106
21,881
792.53
25,991,985
24,515,477
1,268,335
10,568,473
10,771,245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5</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年度は、人事院勧告に伴う人件費の改定を主な要因として</a:t>
          </a:r>
          <a:r>
            <a:rPr kumimoji="1" lang="en-US" altLang="ja-JP" sz="1200">
              <a:solidFill>
                <a:schemeClr val="tx1"/>
              </a:solidFill>
              <a:latin typeface="ＭＳ Ｐゴシック" panose="020B0600070205080204" pitchFamily="50" charset="-128"/>
              <a:ea typeface="ＭＳ Ｐゴシック" panose="020B0600070205080204" pitchFamily="50" charset="-128"/>
            </a:rPr>
            <a:t>0.3</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億円の支出増となり、併わせて充当できる特定財源が</a:t>
          </a:r>
          <a:r>
            <a:rPr kumimoji="1" lang="en-US" altLang="ja-JP" sz="1200">
              <a:solidFill>
                <a:schemeClr val="tx1"/>
              </a:solidFill>
              <a:latin typeface="ＭＳ Ｐゴシック" panose="020B0600070205080204" pitchFamily="50" charset="-128"/>
              <a:ea typeface="ＭＳ Ｐゴシック" panose="020B0600070205080204" pitchFamily="50" charset="-128"/>
            </a:rPr>
            <a:t>0.1</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億円減少したことから経常充当一財は前年比</a:t>
          </a:r>
          <a:r>
            <a:rPr kumimoji="1" lang="en-US" altLang="ja-JP" sz="1200">
              <a:solidFill>
                <a:schemeClr val="tx1"/>
              </a:solidFill>
              <a:latin typeface="ＭＳ Ｐゴシック" panose="020B0600070205080204" pitchFamily="50" charset="-128"/>
              <a:ea typeface="ＭＳ Ｐゴシック" panose="020B0600070205080204" pitchFamily="50" charset="-128"/>
            </a:rPr>
            <a:t>0.3</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億円の増となった。この結果、比率は前年比</a:t>
          </a:r>
          <a:r>
            <a:rPr kumimoji="1" lang="en-US" altLang="ja-JP" sz="1200">
              <a:solidFill>
                <a:schemeClr val="tx1"/>
              </a:solidFill>
              <a:latin typeface="ＭＳ Ｐゴシック" panose="020B0600070205080204" pitchFamily="50" charset="-128"/>
              <a:ea typeface="ＭＳ Ｐゴシック" panose="020B0600070205080204" pitchFamily="50" charset="-128"/>
            </a:rPr>
            <a:t>1.1</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ポイント悪化する形となった。</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職員の定年引上げ等もあることから大幅な人件費削減は見込めないが、市役所業務のアウトソーシングを積極的に推進し自治体規模に見合った職員数の維持に努めつつ、人件費増大を防ぐ。</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29028</xdr:rowOff>
    </xdr:from>
    <xdr:to>
      <xdr:col>24</xdr:col>
      <xdr:colOff>25400</xdr:colOff>
      <xdr:row>38</xdr:row>
      <xdr:rowOff>148772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544128"/>
          <a:ext cx="8382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37193</xdr:rowOff>
    </xdr:from>
    <xdr:to>
      <xdr:col>19</xdr:col>
      <xdr:colOff>187325</xdr:colOff>
      <xdr:row>38</xdr:row>
      <xdr:rowOff>29028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808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37193</xdr:rowOff>
    </xdr:from>
    <xdr:to>
      <xdr:col>15</xdr:col>
      <xdr:colOff>98425</xdr:colOff>
      <xdr:row>37</xdr:row>
      <xdr:rowOff>102507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380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159657</xdr:rowOff>
    </xdr:from>
    <xdr:to>
      <xdr:col>11</xdr:col>
      <xdr:colOff>9525</xdr:colOff>
      <xdr:row>37</xdr:row>
      <xdr:rowOff>102507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8895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97972</xdr:rowOff>
    </xdr:from>
    <xdr:to>
      <xdr:col>24</xdr:col>
      <xdr:colOff>76200</xdr:colOff>
      <xdr:row>39</xdr:row>
      <xdr:rowOff>28122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70049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8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149678</xdr:rowOff>
    </xdr:from>
    <xdr:to>
      <xdr:col>20</xdr:col>
      <xdr:colOff>38100</xdr:colOff>
      <xdr:row>38</xdr:row>
      <xdr:rowOff>79828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64605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57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157843</xdr:rowOff>
    </xdr:from>
    <xdr:to>
      <xdr:col>15</xdr:col>
      <xdr:colOff>149225</xdr:colOff>
      <xdr:row>37</xdr:row>
      <xdr:rowOff>87993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72770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51707</xdr:rowOff>
    </xdr:from>
    <xdr:to>
      <xdr:col>11</xdr:col>
      <xdr:colOff>60325</xdr:colOff>
      <xdr:row>37</xdr:row>
      <xdr:rowOff>153307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138084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108857</xdr:rowOff>
    </xdr:from>
    <xdr:to>
      <xdr:col>6</xdr:col>
      <xdr:colOff>171450</xdr:colOff>
      <xdr:row>35</xdr:row>
      <xdr:rowOff>39007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49184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物件費では、うち約</a:t>
          </a:r>
          <a:r>
            <a:rPr kumimoji="1" lang="en-US" altLang="ja-JP" sz="1200">
              <a:solidFill>
                <a:schemeClr val="tx1"/>
              </a:solidFill>
              <a:latin typeface="ＭＳ Ｐゴシック" panose="020B0600070205080204" pitchFamily="50" charset="-128"/>
              <a:ea typeface="ＭＳ Ｐゴシック" panose="020B0600070205080204" pitchFamily="50" charset="-128"/>
            </a:rPr>
            <a:t>5</a:t>
          </a:r>
          <a:r>
            <a:rPr kumimoji="1" lang="ja-JP" altLang="en-US" sz="1200">
              <a:solidFill>
                <a:schemeClr val="tx1"/>
              </a:solidFill>
              <a:latin typeface="ＭＳ Ｐゴシック" panose="020B0600070205080204" pitchFamily="50" charset="-128"/>
              <a:ea typeface="ＭＳ Ｐゴシック" panose="020B0600070205080204" pitchFamily="50" charset="-128"/>
            </a:rPr>
            <a:t>割を占める委託料において指定管理料やバス運行委託料など経常的な支出が</a:t>
          </a:r>
          <a:r>
            <a:rPr kumimoji="1" lang="en-US" altLang="ja-JP" sz="1200">
              <a:solidFill>
                <a:schemeClr val="tx1"/>
              </a:solidFill>
              <a:latin typeface="ＭＳ Ｐゴシック" panose="020B0600070205080204" pitchFamily="50" charset="-128"/>
              <a:ea typeface="ＭＳ Ｐゴシック" panose="020B0600070205080204" pitchFamily="50" charset="-128"/>
            </a:rPr>
            <a:t>0.5</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億円増加したことや、国県補助金の減等により充当一財が</a:t>
          </a:r>
          <a:r>
            <a:rPr kumimoji="1" lang="en-US" altLang="ja-JP" sz="1200">
              <a:solidFill>
                <a:schemeClr val="tx1"/>
              </a:solidFill>
              <a:latin typeface="ＭＳ Ｐゴシック" panose="020B0600070205080204" pitchFamily="50" charset="-128"/>
              <a:ea typeface="ＭＳ Ｐゴシック" panose="020B0600070205080204" pitchFamily="50" charset="-128"/>
            </a:rPr>
            <a:t>0.3</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億円の増となったことで、比率としては前年度比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1.2</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ポイント悪化する結果となった。</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人件費の削減に伴う民間事業者委託（物件費）への移行など、物件費の上昇は否めない。両者を合わせた経常収支比率の低下を図るためには、事務事業の見直しや効率化、指定管理施設の経営改善指導を進めるなど今後もコスト削減等、経常経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130810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54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17</xdr:row>
      <xdr:rowOff>39370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39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96520</xdr:rowOff>
    </xdr:from>
    <xdr:to>
      <xdr:col>73</xdr:col>
      <xdr:colOff>180975</xdr:colOff>
      <xdr:row>16</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3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85090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70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52087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160020</xdr:rowOff>
    </xdr:from>
    <xdr:to>
      <xdr:col>78</xdr:col>
      <xdr:colOff>120650</xdr:colOff>
      <xdr:row>17</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146067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当市の扶助費は、類似団体の平均を下回る形で推移しているが、令和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5</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年度は障がい児通所支援や自立支援にかかる給付費の増などにより</a:t>
          </a:r>
          <a:r>
            <a:rPr kumimoji="1" lang="en-US" altLang="ja-JP" sz="1200">
              <a:solidFill>
                <a:schemeClr val="tx1"/>
              </a:solidFill>
              <a:latin typeface="ＭＳ Ｐゴシック" panose="020B0600070205080204" pitchFamily="50" charset="-128"/>
              <a:ea typeface="ＭＳ Ｐゴシック" panose="020B0600070205080204" pitchFamily="50" charset="-128"/>
            </a:rPr>
            <a:t>0.8</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億円の支出増となった。これらに充てられる財源の大半が国県補助金等の特別財源であるものの、経常充当一財も</a:t>
          </a:r>
          <a:r>
            <a:rPr kumimoji="1" lang="en-US" altLang="ja-JP" sz="1200">
              <a:solidFill>
                <a:schemeClr val="tx1"/>
              </a:solidFill>
              <a:latin typeface="ＭＳ Ｐゴシック" panose="020B0600070205080204" pitchFamily="50" charset="-128"/>
              <a:ea typeface="ＭＳ Ｐゴシック" panose="020B0600070205080204" pitchFamily="50" charset="-128"/>
            </a:rPr>
            <a:t>0.2</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億円の増加となった結果、経常収支比率は</a:t>
          </a:r>
          <a:r>
            <a:rPr kumimoji="1" lang="en-US" altLang="ja-JP" sz="1200">
              <a:solidFill>
                <a:schemeClr val="tx1"/>
              </a:solidFill>
              <a:latin typeface="ＭＳ Ｐゴシック" panose="020B0600070205080204" pitchFamily="50" charset="-128"/>
              <a:ea typeface="ＭＳ Ｐゴシック" panose="020B0600070205080204" pitchFamily="50" charset="-128"/>
            </a:rPr>
            <a:t>0.3</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ポイント悪化する形となった。今後も、財政の圧迫に繋がらないように、資格審査等の適正化や市独自の手当等の見直しを図っていく。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83457</xdr:rowOff>
    </xdr:from>
    <xdr:to>
      <xdr:col>24</xdr:col>
      <xdr:colOff>25400</xdr:colOff>
      <xdr:row>54</xdr:row>
      <xdr:rowOff>116115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417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18143</xdr:rowOff>
    </xdr:from>
    <xdr:to>
      <xdr:col>19</xdr:col>
      <xdr:colOff>187325</xdr:colOff>
      <xdr:row>54</xdr:row>
      <xdr:rowOff>83457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76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18143</xdr:rowOff>
    </xdr:from>
    <xdr:to>
      <xdr:col>15</xdr:col>
      <xdr:colOff>98425</xdr:colOff>
      <xdr:row>54</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276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137885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09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65315</xdr:rowOff>
    </xdr:from>
    <xdr:to>
      <xdr:col>24</xdr:col>
      <xdr:colOff>76200</xdr:colOff>
      <xdr:row>54</xdr:row>
      <xdr:rowOff>166915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81842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32657</xdr:rowOff>
    </xdr:from>
    <xdr:to>
      <xdr:col>20</xdr:col>
      <xdr:colOff>38100</xdr:colOff>
      <xdr:row>54</xdr:row>
      <xdr:rowOff>134257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144434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138793</xdr:rowOff>
    </xdr:from>
    <xdr:to>
      <xdr:col>15</xdr:col>
      <xdr:colOff>149225</xdr:colOff>
      <xdr:row>54</xdr:row>
      <xdr:rowOff>68943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79120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維持補修費では、施設に係る修繕費の減により前年比</a:t>
          </a:r>
          <a:r>
            <a:rPr kumimoji="1" lang="en-US" altLang="ja-JP" sz="1200">
              <a:solidFill>
                <a:schemeClr val="tx1"/>
              </a:solidFill>
              <a:latin typeface="ＭＳ Ｐゴシック" panose="020B0600070205080204" pitchFamily="50" charset="-128"/>
              <a:ea typeface="ＭＳ Ｐゴシック" panose="020B0600070205080204" pitchFamily="50" charset="-128"/>
            </a:rPr>
            <a:t>0.3</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億円減となった。また繰出金では、国民健康保険特別会計における保険料率の改定や人件費高騰に伴う経費の増があった一方、介護保険特別会計におけるサービス利用の減少などにより、全体で</a:t>
          </a:r>
          <a:r>
            <a:rPr kumimoji="1" lang="en-US" altLang="ja-JP" sz="1200">
              <a:solidFill>
                <a:schemeClr val="tx1"/>
              </a:solidFill>
              <a:latin typeface="ＭＳ Ｐゴシック" panose="020B0600070205080204" pitchFamily="50" charset="-128"/>
              <a:ea typeface="ＭＳ Ｐゴシック" panose="020B0600070205080204" pitchFamily="50" charset="-128"/>
            </a:rPr>
            <a:t>0.2</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億円の減となっている。これらの結果、経常収支比率は前年同という形となった。</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保険医療給付費の増加傾向など今後支出増が見込まれる中、一定の繰出基準を定め計画的な繰出とすることで補填圧縮に繋げていくことが課題となる。</a:t>
          </a:r>
        </a:p>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8890</xdr:rowOff>
    </xdr:from>
    <xdr:to>
      <xdr:col>82</xdr:col>
      <xdr:colOff>107950</xdr:colOff>
      <xdr:row>59</xdr:row>
      <xdr:rowOff>8890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124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111760</xdr:rowOff>
    </xdr:from>
    <xdr:to>
      <xdr:col>78</xdr:col>
      <xdr:colOff>69850</xdr:colOff>
      <xdr:row>59</xdr:row>
      <xdr:rowOff>8890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55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111760</xdr:rowOff>
    </xdr:from>
    <xdr:to>
      <xdr:col>73</xdr:col>
      <xdr:colOff>180975</xdr:colOff>
      <xdr:row>58</xdr:row>
      <xdr:rowOff>142240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05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58</xdr:row>
      <xdr:rowOff>142240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8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129540</xdr:rowOff>
    </xdr:from>
    <xdr:to>
      <xdr:col>82</xdr:col>
      <xdr:colOff>158750</xdr:colOff>
      <xdr:row>59</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101617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129540</xdr:rowOff>
    </xdr:from>
    <xdr:to>
      <xdr:col>78</xdr:col>
      <xdr:colOff>120650</xdr:colOff>
      <xdr:row>59</xdr:row>
      <xdr:rowOff>59690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44467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6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60960</xdr:rowOff>
    </xdr:from>
    <xdr:to>
      <xdr:col>74</xdr:col>
      <xdr:colOff>31750</xdr:colOff>
      <xdr:row>58</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147337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91440</xdr:rowOff>
    </xdr:from>
    <xdr:to>
      <xdr:col>69</xdr:col>
      <xdr:colOff>142875</xdr:colOff>
      <xdr:row>59</xdr:row>
      <xdr:rowOff>21590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6367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補助費等に対する経常収支比率は、類似団体の平均を大きく下回る水準で推移している。令和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5</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年度においては</a:t>
          </a:r>
          <a:r>
            <a:rPr kumimoji="1" lang="en-US" altLang="ja-JP" sz="1200">
              <a:solidFill>
                <a:schemeClr val="tx1"/>
              </a:solidFill>
              <a:latin typeface="ＭＳ Ｐゴシック" panose="020B0600070205080204" pitchFamily="50" charset="-128"/>
              <a:ea typeface="ＭＳ Ｐゴシック" panose="020B0600070205080204" pitchFamily="50" charset="-128"/>
            </a:rPr>
            <a:t>0.3</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億円の支出減となった一方、充当一財が微増したことで、比率としては前年度比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0.2</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ポイント悪化する形となった。　　</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　補助制度創設の際には、その事業の目的に適切な補助率、補助上限額、補助対象者であるかなどを事業課と十分に協議し、既存制度についても補助事業の目的に沿った事業実施かどうかを改めて精査し、見直しや廃止を行うよう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159004</xdr:rowOff>
    </xdr:from>
    <xdr:to>
      <xdr:col>82</xdr:col>
      <xdr:colOff>107950</xdr:colOff>
      <xdr:row>34</xdr:row>
      <xdr:rowOff>168148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59883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159004</xdr:rowOff>
    </xdr:from>
    <xdr:to>
      <xdr:col>78</xdr:col>
      <xdr:colOff>69850</xdr:colOff>
      <xdr:row>35</xdr:row>
      <xdr:rowOff>19558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59883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19558</xdr:rowOff>
    </xdr:from>
    <xdr:to>
      <xdr:col>73</xdr:col>
      <xdr:colOff>180975</xdr:colOff>
      <xdr:row>35</xdr:row>
      <xdr:rowOff>24130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020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37846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0248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117348</xdr:rowOff>
    </xdr:from>
    <xdr:to>
      <xdr:col>82</xdr:col>
      <xdr:colOff>158750</xdr:colOff>
      <xdr:row>35</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25925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5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108204</xdr:rowOff>
    </xdr:from>
    <xdr:to>
      <xdr:col>78</xdr:col>
      <xdr:colOff>120650</xdr:colOff>
      <xdr:row>35</xdr:row>
      <xdr:rowOff>38354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48531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140208</xdr:rowOff>
    </xdr:from>
    <xdr:to>
      <xdr:col>74</xdr:col>
      <xdr:colOff>31750</xdr:colOff>
      <xdr:row>35</xdr:row>
      <xdr:rowOff>70358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80535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合併特例期間中に進めてきた大型投資事業に対する地方債償還が順次終了してきたことに伴い、公債費が前年比</a:t>
          </a:r>
          <a:r>
            <a:rPr kumimoji="1" lang="en-US" altLang="ja-JP" sz="1200">
              <a:solidFill>
                <a:schemeClr val="tx1"/>
              </a:solidFill>
              <a:latin typeface="ＭＳ Ｐゴシック" panose="020B0600070205080204" pitchFamily="50" charset="-128"/>
              <a:ea typeface="ＭＳ Ｐゴシック" panose="020B0600070205080204" pitchFamily="50" charset="-128"/>
            </a:rPr>
            <a:t>4.9</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億円の大幅減となったことで、比率は前年比</a:t>
          </a:r>
          <a:r>
            <a:rPr kumimoji="1" lang="en-US" altLang="ja-JP" sz="1200">
              <a:solidFill>
                <a:schemeClr val="tx1"/>
              </a:solidFill>
              <a:latin typeface="ＭＳ Ｐゴシック" panose="020B0600070205080204" pitchFamily="50" charset="-128"/>
              <a:ea typeface="ＭＳ Ｐゴシック" panose="020B0600070205080204" pitchFamily="50" charset="-128"/>
            </a:rPr>
            <a:t>3.1</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ポイント好転する結果となった。</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近年続いていた公債費が大幅減少するフェーズは終わりを迎え、今後は横ばいでの推移が予測される。</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人口減少によって財源確保がより一層厳しくなる中、事業や借入額の精査など計画的に起債し、公債費の減少に努める。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49276</xdr:rowOff>
    </xdr:from>
    <xdr:to>
      <xdr:col>24</xdr:col>
      <xdr:colOff>25400</xdr:colOff>
      <xdr:row>79</xdr:row>
      <xdr:rowOff>19558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422376"/>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19558</xdr:rowOff>
    </xdr:from>
    <xdr:to>
      <xdr:col>19</xdr:col>
      <xdr:colOff>187325</xdr:colOff>
      <xdr:row>79</xdr:row>
      <xdr:rowOff>78994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5641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78994</xdr:rowOff>
    </xdr:from>
    <xdr:to>
      <xdr:col>15</xdr:col>
      <xdr:colOff>98425</xdr:colOff>
      <xdr:row>79</xdr:row>
      <xdr:rowOff>156718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6235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156718</xdr:rowOff>
    </xdr:from>
    <xdr:to>
      <xdr:col>11</xdr:col>
      <xdr:colOff>9525</xdr:colOff>
      <xdr:row>79</xdr:row>
      <xdr:rowOff>170435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7012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169926</xdr:rowOff>
    </xdr:from>
    <xdr:to>
      <xdr:col>24</xdr:col>
      <xdr:colOff>76200</xdr:colOff>
      <xdr:row>78</xdr:row>
      <xdr:rowOff>100076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142003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140208</xdr:rowOff>
    </xdr:from>
    <xdr:to>
      <xdr:col>20</xdr:col>
      <xdr:colOff>38100</xdr:colOff>
      <xdr:row>79</xdr:row>
      <xdr:rowOff>70358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55135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28194</xdr:rowOff>
    </xdr:from>
    <xdr:to>
      <xdr:col>15</xdr:col>
      <xdr:colOff>149225</xdr:colOff>
      <xdr:row>79</xdr:row>
      <xdr:rowOff>129794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114571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105918</xdr:rowOff>
    </xdr:from>
    <xdr:to>
      <xdr:col>11</xdr:col>
      <xdr:colOff>60325</xdr:colOff>
      <xdr:row>80</xdr:row>
      <xdr:rowOff>36068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20845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119635</xdr:rowOff>
    </xdr:from>
    <xdr:to>
      <xdr:col>6</xdr:col>
      <xdr:colOff>171450</xdr:colOff>
      <xdr:row>80</xdr:row>
      <xdr:rowOff>49785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34562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公債費以外における経常収支比率はこれまで類似団体内の上位に位置してきたものの、年々その差は縮まっており、令和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5</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年度においては</a:t>
          </a:r>
          <a:r>
            <a:rPr kumimoji="1" lang="en-US" altLang="ja-JP" sz="1200">
              <a:solidFill>
                <a:schemeClr val="tx1"/>
              </a:solidFill>
              <a:latin typeface="ＭＳ Ｐゴシック" panose="020B0600070205080204" pitchFamily="50" charset="-128"/>
              <a:ea typeface="ＭＳ Ｐゴシック" panose="020B0600070205080204" pitchFamily="50" charset="-128"/>
            </a:rPr>
            <a:t>0.5</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ポイントの差となった。経常支出額は</a:t>
          </a:r>
          <a:r>
            <a:rPr kumimoji="1" lang="en-US" altLang="ja-JP" sz="1200">
              <a:solidFill>
                <a:schemeClr val="tx1"/>
              </a:solidFill>
              <a:latin typeface="ＭＳ Ｐゴシック" panose="020B0600070205080204" pitchFamily="50" charset="-128"/>
              <a:ea typeface="ＭＳ Ｐゴシック" panose="020B0600070205080204" pitchFamily="50" charset="-128"/>
            </a:rPr>
            <a:t>0.9</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億円の増となっており、併せて充当一財が</a:t>
          </a:r>
          <a:r>
            <a:rPr kumimoji="1" lang="en-US" altLang="ja-JP" sz="1200">
              <a:solidFill>
                <a:schemeClr val="tx1"/>
              </a:solidFill>
              <a:latin typeface="ＭＳ Ｐゴシック" panose="020B0600070205080204" pitchFamily="50" charset="-128"/>
              <a:ea typeface="ＭＳ Ｐゴシック" panose="020B0600070205080204" pitchFamily="50" charset="-128"/>
            </a:rPr>
            <a:t>0.8</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億円増となったことから、比率は前年比で</a:t>
          </a:r>
          <a:r>
            <a:rPr kumimoji="1" lang="en-US" altLang="ja-JP" sz="1200">
              <a:solidFill>
                <a:schemeClr val="tx1"/>
              </a:solidFill>
              <a:latin typeface="ＭＳ Ｐゴシック" panose="020B0600070205080204" pitchFamily="50" charset="-128"/>
              <a:ea typeface="ＭＳ Ｐゴシック" panose="020B0600070205080204" pitchFamily="50" charset="-128"/>
            </a:rPr>
            <a:t>2.8</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ポイント悪化している。</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　加速する人口減少に伴い散在集落への行政サービスの提供が財政運営を圧迫する恐れがあるため、更なる事務事業の効率化や施設の統廃合を進め、長期展望に立った持続可能な財政の構築に努める。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104140</xdr:rowOff>
    </xdr:from>
    <xdr:to>
      <xdr:col>82</xdr:col>
      <xdr:colOff>107950</xdr:colOff>
      <xdr:row>75</xdr:row>
      <xdr:rowOff>92710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7914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42562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01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58420</xdr:rowOff>
    </xdr:from>
    <xdr:to>
      <xdr:col>78</xdr:col>
      <xdr:colOff>69850</xdr:colOff>
      <xdr:row>74</xdr:row>
      <xdr:rowOff>104140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57427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58420</xdr:rowOff>
    </xdr:from>
    <xdr:to>
      <xdr:col>73</xdr:col>
      <xdr:colOff>180975</xdr:colOff>
      <xdr:row>73</xdr:row>
      <xdr:rowOff>161290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57427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81280</xdr:rowOff>
    </xdr:from>
    <xdr:to>
      <xdr:col>69</xdr:col>
      <xdr:colOff>92075</xdr:colOff>
      <xdr:row>73</xdr:row>
      <xdr:rowOff>161290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5971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111141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53340</xdr:rowOff>
    </xdr:from>
    <xdr:to>
      <xdr:col>78</xdr:col>
      <xdr:colOff>120650</xdr:colOff>
      <xdr:row>74</xdr:row>
      <xdr:rowOff>154940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165117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7620</xdr:rowOff>
    </xdr:from>
    <xdr:to>
      <xdr:col>74</xdr:col>
      <xdr:colOff>31750</xdr:colOff>
      <xdr:row>73</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5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119397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29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110490</xdr:rowOff>
    </xdr:from>
    <xdr:to>
      <xdr:col>69</xdr:col>
      <xdr:colOff>142875</xdr:colOff>
      <xdr:row>74</xdr:row>
      <xdr:rowOff>40640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50817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30480</xdr:rowOff>
    </xdr:from>
    <xdr:to>
      <xdr:col>65</xdr:col>
      <xdr:colOff>53975</xdr:colOff>
      <xdr:row>73</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142257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81082</xdr:rowOff>
    </xdr:from>
    <xdr:to>
      <xdr:col>29</xdr:col>
      <xdr:colOff>127000</xdr:colOff>
      <xdr:row>11</xdr:row>
      <xdr:rowOff>162479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014657"/>
          <a:ext cx="647700" cy="8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162479</xdr:rowOff>
    </xdr:from>
    <xdr:to>
      <xdr:col>26</xdr:col>
      <xdr:colOff>50800</xdr:colOff>
      <xdr:row>12</xdr:row>
      <xdr:rowOff>71587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096054"/>
          <a:ext cx="698500" cy="80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71587</xdr:rowOff>
    </xdr:from>
    <xdr:to>
      <xdr:col>22</xdr:col>
      <xdr:colOff>114300</xdr:colOff>
      <xdr:row>12</xdr:row>
      <xdr:rowOff>122123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176612"/>
          <a:ext cx="698500" cy="50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122123</xdr:rowOff>
    </xdr:from>
    <xdr:to>
      <xdr:col>18</xdr:col>
      <xdr:colOff>177800</xdr:colOff>
      <xdr:row>13</xdr:row>
      <xdr:rowOff>102494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227148"/>
          <a:ext cx="698500" cy="151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30282</xdr:rowOff>
    </xdr:from>
    <xdr:to>
      <xdr:col>29</xdr:col>
      <xdr:colOff>177800</xdr:colOff>
      <xdr:row>11</xdr:row>
      <xdr:rowOff>131882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1963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148409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1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111679</xdr:rowOff>
    </xdr:from>
    <xdr:to>
      <xdr:col>26</xdr:col>
      <xdr:colOff>101600</xdr:colOff>
      <xdr:row>12</xdr:row>
      <xdr:rowOff>41829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045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52006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814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20787</xdr:rowOff>
    </xdr:from>
    <xdr:to>
      <xdr:col>22</xdr:col>
      <xdr:colOff>165100</xdr:colOff>
      <xdr:row>12</xdr:row>
      <xdr:rowOff>122387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125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132564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89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71323</xdr:rowOff>
    </xdr:from>
    <xdr:to>
      <xdr:col>19</xdr:col>
      <xdr:colOff>38100</xdr:colOff>
      <xdr:row>13</xdr:row>
      <xdr:rowOff>1473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176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11650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94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51694</xdr:rowOff>
    </xdr:from>
    <xdr:to>
      <xdr:col>15</xdr:col>
      <xdr:colOff>101600</xdr:colOff>
      <xdr:row>13</xdr:row>
      <xdr:rowOff>153294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328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163471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09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104368</xdr:rowOff>
    </xdr:from>
    <xdr:to>
      <xdr:col>29</xdr:col>
      <xdr:colOff>127000</xdr:colOff>
      <xdr:row>33</xdr:row>
      <xdr:rowOff>333556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028918"/>
          <a:ext cx="647700" cy="229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50484</xdr:rowOff>
    </xdr:from>
    <xdr:to>
      <xdr:col>26</xdr:col>
      <xdr:colOff>50800</xdr:colOff>
      <xdr:row>33</xdr:row>
      <xdr:rowOff>104368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5975034"/>
          <a:ext cx="698500" cy="53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50484</xdr:rowOff>
    </xdr:from>
    <xdr:to>
      <xdr:col>22</xdr:col>
      <xdr:colOff>114300</xdr:colOff>
      <xdr:row>33</xdr:row>
      <xdr:rowOff>60706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5975034"/>
          <a:ext cx="698500" cy="10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60706</xdr:rowOff>
    </xdr:from>
    <xdr:to>
      <xdr:col>18</xdr:col>
      <xdr:colOff>177800</xdr:colOff>
      <xdr:row>33</xdr:row>
      <xdr:rowOff>115015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5985256"/>
          <a:ext cx="698500" cy="54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341930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282756</xdr:rowOff>
    </xdr:from>
    <xdr:to>
      <xdr:col>29</xdr:col>
      <xdr:colOff>177800</xdr:colOff>
      <xdr:row>34</xdr:row>
      <xdr:rowOff>41456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207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127833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05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53568</xdr:rowOff>
    </xdr:from>
    <xdr:to>
      <xdr:col>26</xdr:col>
      <xdr:colOff>101600</xdr:colOff>
      <xdr:row>33</xdr:row>
      <xdr:rowOff>155168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5978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31</xdr:row>
      <xdr:rowOff>336795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5746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32</xdr:row>
      <xdr:rowOff>171134</xdr:rowOff>
    </xdr:from>
    <xdr:to>
      <xdr:col>22</xdr:col>
      <xdr:colOff>165100</xdr:colOff>
      <xdr:row>33</xdr:row>
      <xdr:rowOff>101284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5924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31</xdr:row>
      <xdr:rowOff>282911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56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9906</xdr:rowOff>
    </xdr:from>
    <xdr:to>
      <xdr:col>19</xdr:col>
      <xdr:colOff>38100</xdr:colOff>
      <xdr:row>33</xdr:row>
      <xdr:rowOff>111506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5934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31</xdr:row>
      <xdr:rowOff>293133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57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64215</xdr:rowOff>
    </xdr:from>
    <xdr:to>
      <xdr:col>15</xdr:col>
      <xdr:colOff>101600</xdr:colOff>
      <xdr:row>33</xdr:row>
      <xdr:rowOff>165815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5988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4542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575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22,106
21,881
792.53
25,991,985
24,515,477
1,268,335
10,568,473
10,771,245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123444</xdr:rowOff>
    </xdr:from>
    <xdr:to>
      <xdr:col>24</xdr:col>
      <xdr:colOff>63500</xdr:colOff>
      <xdr:row>31</xdr:row>
      <xdr:rowOff>1753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266944"/>
          <a:ext cx="838200" cy="4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1753</xdr:rowOff>
    </xdr:from>
    <xdr:to>
      <xdr:col>19</xdr:col>
      <xdr:colOff>177800</xdr:colOff>
      <xdr:row>31</xdr:row>
      <xdr:rowOff>67247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316703"/>
          <a:ext cx="889000" cy="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67247</xdr:rowOff>
    </xdr:from>
    <xdr:to>
      <xdr:col>15</xdr:col>
      <xdr:colOff>50800</xdr:colOff>
      <xdr:row>31</xdr:row>
      <xdr:rowOff>105067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382197"/>
          <a:ext cx="889000" cy="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105067</xdr:rowOff>
    </xdr:from>
    <xdr:to>
      <xdr:col>10</xdr:col>
      <xdr:colOff>114300</xdr:colOff>
      <xdr:row>33</xdr:row>
      <xdr:rowOff>116434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420017"/>
          <a:ext cx="889000" cy="35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72644</xdr:rowOff>
    </xdr:from>
    <xdr:to>
      <xdr:col>24</xdr:col>
      <xdr:colOff>114300</xdr:colOff>
      <xdr:row>31</xdr:row>
      <xdr:rowOff>2794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1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25671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6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122403</xdr:rowOff>
    </xdr:from>
    <xdr:to>
      <xdr:col>20</xdr:col>
      <xdr:colOff>38100</xdr:colOff>
      <xdr:row>31</xdr:row>
      <xdr:rowOff>52553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6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69080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4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16447</xdr:rowOff>
    </xdr:from>
    <xdr:to>
      <xdr:col>15</xdr:col>
      <xdr:colOff>101600</xdr:colOff>
      <xdr:row>31</xdr:row>
      <xdr:rowOff>118047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33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134574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1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54267</xdr:rowOff>
    </xdr:from>
    <xdr:to>
      <xdr:col>10</xdr:col>
      <xdr:colOff>165100</xdr:colOff>
      <xdr:row>31</xdr:row>
      <xdr:rowOff>155867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36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944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14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65634</xdr:rowOff>
    </xdr:from>
    <xdr:to>
      <xdr:col>6</xdr:col>
      <xdr:colOff>38100</xdr:colOff>
      <xdr:row>33</xdr:row>
      <xdr:rowOff>167234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12311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9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56133</xdr:rowOff>
    </xdr:from>
    <xdr:to>
      <xdr:col>24</xdr:col>
      <xdr:colOff>63500</xdr:colOff>
      <xdr:row>53</xdr:row>
      <xdr:rowOff>146997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142983"/>
          <a:ext cx="838200" cy="9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146997</xdr:rowOff>
    </xdr:from>
    <xdr:to>
      <xdr:col>19</xdr:col>
      <xdr:colOff>177800</xdr:colOff>
      <xdr:row>54</xdr:row>
      <xdr:rowOff>46468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233847"/>
          <a:ext cx="889000" cy="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46468</xdr:rowOff>
    </xdr:from>
    <xdr:to>
      <xdr:col>15</xdr:col>
      <xdr:colOff>50800</xdr:colOff>
      <xdr:row>54</xdr:row>
      <xdr:rowOff>139581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304768"/>
          <a:ext cx="889000" cy="9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139581</xdr:rowOff>
    </xdr:from>
    <xdr:to>
      <xdr:col>10</xdr:col>
      <xdr:colOff>114300</xdr:colOff>
      <xdr:row>54</xdr:row>
      <xdr:rowOff>154221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397881"/>
          <a:ext cx="889000" cy="1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141412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5333</xdr:rowOff>
    </xdr:from>
    <xdr:to>
      <xdr:col>24</xdr:col>
      <xdr:colOff>114300</xdr:colOff>
      <xdr:row>53</xdr:row>
      <xdr:rowOff>106933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0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28210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94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96197</xdr:rowOff>
    </xdr:from>
    <xdr:to>
      <xdr:col>20</xdr:col>
      <xdr:colOff>38100</xdr:colOff>
      <xdr:row>54</xdr:row>
      <xdr:rowOff>26347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18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42874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895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167118</xdr:rowOff>
    </xdr:from>
    <xdr:to>
      <xdr:col>15</xdr:col>
      <xdr:colOff>101600</xdr:colOff>
      <xdr:row>54</xdr:row>
      <xdr:rowOff>97268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2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113795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02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88781</xdr:rowOff>
    </xdr:from>
    <xdr:to>
      <xdr:col>10</xdr:col>
      <xdr:colOff>165100</xdr:colOff>
      <xdr:row>55</xdr:row>
      <xdr:rowOff>18931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3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35458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12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103421</xdr:rowOff>
    </xdr:from>
    <xdr:to>
      <xdr:col>6</xdr:col>
      <xdr:colOff>38100</xdr:colOff>
      <xdr:row>55</xdr:row>
      <xdr:rowOff>33571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3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50098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13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20622</xdr:rowOff>
    </xdr:from>
    <xdr:to>
      <xdr:col>24</xdr:col>
      <xdr:colOff>63500</xdr:colOff>
      <xdr:row>75</xdr:row>
      <xdr:rowOff>144478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879372"/>
          <a:ext cx="838200" cy="1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59372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61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81704</xdr:rowOff>
    </xdr:from>
    <xdr:to>
      <xdr:col>19</xdr:col>
      <xdr:colOff>177800</xdr:colOff>
      <xdr:row>75</xdr:row>
      <xdr:rowOff>144478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2597554"/>
          <a:ext cx="889000" cy="40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170380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7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81704</xdr:rowOff>
    </xdr:from>
    <xdr:to>
      <xdr:col>15</xdr:col>
      <xdr:colOff>50800</xdr:colOff>
      <xdr:row>74</xdr:row>
      <xdr:rowOff>130259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597554"/>
          <a:ext cx="889000" cy="22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153829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130259</xdr:rowOff>
    </xdr:from>
    <xdr:to>
      <xdr:col>10</xdr:col>
      <xdr:colOff>114300</xdr:colOff>
      <xdr:row>77</xdr:row>
      <xdr:rowOff>85111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817559"/>
          <a:ext cx="889000" cy="46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168048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141272</xdr:rowOff>
    </xdr:from>
    <xdr:to>
      <xdr:col>24</xdr:col>
      <xdr:colOff>114300</xdr:colOff>
      <xdr:row>75</xdr:row>
      <xdr:rowOff>71422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82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164149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67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93678</xdr:rowOff>
    </xdr:from>
    <xdr:to>
      <xdr:col>20</xdr:col>
      <xdr:colOff>38100</xdr:colOff>
      <xdr:row>76</xdr:row>
      <xdr:rowOff>23828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9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40355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72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30904</xdr:rowOff>
    </xdr:from>
    <xdr:to>
      <xdr:col>15</xdr:col>
      <xdr:colOff>101600</xdr:colOff>
      <xdr:row>73</xdr:row>
      <xdr:rowOff>132504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54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149031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32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79459</xdr:rowOff>
    </xdr:from>
    <xdr:to>
      <xdr:col>10</xdr:col>
      <xdr:colOff>165100</xdr:colOff>
      <xdr:row>75</xdr:row>
      <xdr:rowOff>9609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76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26136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54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34311</xdr:rowOff>
    </xdr:from>
    <xdr:to>
      <xdr:col>6</xdr:col>
      <xdr:colOff>38100</xdr:colOff>
      <xdr:row>77</xdr:row>
      <xdr:rowOff>135911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3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152438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105245</xdr:rowOff>
    </xdr:from>
    <xdr:to>
      <xdr:col>24</xdr:col>
      <xdr:colOff>63500</xdr:colOff>
      <xdr:row>97</xdr:row>
      <xdr:rowOff>99758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64445"/>
          <a:ext cx="838200" cy="16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65405</xdr:rowOff>
    </xdr:from>
    <xdr:to>
      <xdr:col>19</xdr:col>
      <xdr:colOff>177800</xdr:colOff>
      <xdr:row>97</xdr:row>
      <xdr:rowOff>99758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24605"/>
          <a:ext cx="889000" cy="20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65405</xdr:rowOff>
    </xdr:from>
    <xdr:to>
      <xdr:col>15</xdr:col>
      <xdr:colOff>50800</xdr:colOff>
      <xdr:row>97</xdr:row>
      <xdr:rowOff>170027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24605"/>
          <a:ext cx="889000" cy="27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170027</xdr:rowOff>
    </xdr:from>
    <xdr:to>
      <xdr:col>10</xdr:col>
      <xdr:colOff>114300</xdr:colOff>
      <xdr:row>97</xdr:row>
      <xdr:rowOff>170650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00677"/>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54445</xdr:rowOff>
    </xdr:from>
    <xdr:to>
      <xdr:col>24</xdr:col>
      <xdr:colOff>114300</xdr:colOff>
      <xdr:row>96</xdr:row>
      <xdr:rowOff>156045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32872</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48958</xdr:rowOff>
    </xdr:from>
    <xdr:to>
      <xdr:col>20</xdr:col>
      <xdr:colOff>38100</xdr:colOff>
      <xdr:row>97</xdr:row>
      <xdr:rowOff>150558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141685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7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14605</xdr:rowOff>
    </xdr:from>
    <xdr:to>
      <xdr:col>15</xdr:col>
      <xdr:colOff>101600</xdr:colOff>
      <xdr:row>96</xdr:row>
      <xdr:rowOff>116205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107332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56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119227</xdr:rowOff>
    </xdr:from>
    <xdr:to>
      <xdr:col>10</xdr:col>
      <xdr:colOff>165100</xdr:colOff>
      <xdr:row>98</xdr:row>
      <xdr:rowOff>49377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4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40504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4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119850</xdr:rowOff>
    </xdr:from>
    <xdr:to>
      <xdr:col>6</xdr:col>
      <xdr:colOff>38100</xdr:colOff>
      <xdr:row>98</xdr:row>
      <xdr:rowOff>50000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41127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161271</xdr:rowOff>
    </xdr:from>
    <xdr:to>
      <xdr:col>54</xdr:col>
      <xdr:colOff>189865</xdr:colOff>
      <xdr:row>39</xdr:row>
      <xdr:rowOff>78390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647671"/>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82217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7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78390</xdr:rowOff>
    </xdr:from>
    <xdr:to>
      <xdr:col>55</xdr:col>
      <xdr:colOff>88900</xdr:colOff>
      <xdr:row>39</xdr:row>
      <xdr:rowOff>78390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76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107948</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4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161271</xdr:rowOff>
    </xdr:from>
    <xdr:to>
      <xdr:col>55</xdr:col>
      <xdr:colOff>88900</xdr:colOff>
      <xdr:row>32</xdr:row>
      <xdr:rowOff>161271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647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102676</xdr:rowOff>
    </xdr:from>
    <xdr:to>
      <xdr:col>55</xdr:col>
      <xdr:colOff>0</xdr:colOff>
      <xdr:row>35</xdr:row>
      <xdr:rowOff>65103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31976"/>
          <a:ext cx="838200" cy="13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89702</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6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111275</xdr:rowOff>
    </xdr:from>
    <xdr:to>
      <xdr:col>55</xdr:col>
      <xdr:colOff>50800</xdr:colOff>
      <xdr:row>37</xdr:row>
      <xdr:rowOff>41425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8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102676</xdr:rowOff>
    </xdr:from>
    <xdr:to>
      <xdr:col>50</xdr:col>
      <xdr:colOff>114300</xdr:colOff>
      <xdr:row>35</xdr:row>
      <xdr:rowOff>161682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31976"/>
          <a:ext cx="889000" cy="23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99370</xdr:rowOff>
    </xdr:from>
    <xdr:to>
      <xdr:col>50</xdr:col>
      <xdr:colOff>165100</xdr:colOff>
      <xdr:row>37</xdr:row>
      <xdr:rowOff>29520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20647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3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97574</xdr:rowOff>
    </xdr:from>
    <xdr:to>
      <xdr:col>45</xdr:col>
      <xdr:colOff>177800</xdr:colOff>
      <xdr:row>35</xdr:row>
      <xdr:rowOff>161682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241074"/>
          <a:ext cx="889000" cy="9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149918</xdr:rowOff>
    </xdr:from>
    <xdr:to>
      <xdr:col>46</xdr:col>
      <xdr:colOff>38100</xdr:colOff>
      <xdr:row>37</xdr:row>
      <xdr:rowOff>80068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2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71195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4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97574</xdr:rowOff>
    </xdr:from>
    <xdr:to>
      <xdr:col>41</xdr:col>
      <xdr:colOff>50800</xdr:colOff>
      <xdr:row>37</xdr:row>
      <xdr:rowOff>84351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241074"/>
          <a:ext cx="889000" cy="118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48447</xdr:rowOff>
    </xdr:from>
    <xdr:to>
      <xdr:col>41</xdr:col>
      <xdr:colOff>101600</xdr:colOff>
      <xdr:row>31</xdr:row>
      <xdr:rowOff>150047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3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141174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45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94670</xdr:rowOff>
    </xdr:from>
    <xdr:to>
      <xdr:col>36</xdr:col>
      <xdr:colOff>165100</xdr:colOff>
      <xdr:row>38</xdr:row>
      <xdr:rowOff>24820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3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15947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53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14303</xdr:rowOff>
    </xdr:from>
    <xdr:to>
      <xdr:col>55</xdr:col>
      <xdr:colOff>50800</xdr:colOff>
      <xdr:row>35</xdr:row>
      <xdr:rowOff>115903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1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37180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6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51876</xdr:rowOff>
    </xdr:from>
    <xdr:to>
      <xdr:col>50</xdr:col>
      <xdr:colOff>165100</xdr:colOff>
      <xdr:row>34</xdr:row>
      <xdr:rowOff>153476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8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170003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5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110882</xdr:rowOff>
    </xdr:from>
    <xdr:to>
      <xdr:col>46</xdr:col>
      <xdr:colOff>38100</xdr:colOff>
      <xdr:row>36</xdr:row>
      <xdr:rowOff>41032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1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57559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88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46774</xdr:rowOff>
    </xdr:from>
    <xdr:to>
      <xdr:col>41</xdr:col>
      <xdr:colOff>101600</xdr:colOff>
      <xdr:row>30</xdr:row>
      <xdr:rowOff>148374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19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164901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496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33551</xdr:rowOff>
    </xdr:from>
    <xdr:to>
      <xdr:col>36</xdr:col>
      <xdr:colOff>165100</xdr:colOff>
      <xdr:row>37</xdr:row>
      <xdr:rowOff>135151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7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151678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15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139099</xdr:rowOff>
    </xdr:from>
    <xdr:to>
      <xdr:col>55</xdr:col>
      <xdr:colOff>0</xdr:colOff>
      <xdr:row>54</xdr:row>
      <xdr:rowOff>165629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397399"/>
          <a:ext cx="838200" cy="2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165629</xdr:rowOff>
    </xdr:from>
    <xdr:to>
      <xdr:col>50</xdr:col>
      <xdr:colOff>114300</xdr:colOff>
      <xdr:row>56</xdr:row>
      <xdr:rowOff>34028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423929"/>
          <a:ext cx="889000" cy="21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5400</xdr:rowOff>
    </xdr:from>
    <xdr:to>
      <xdr:col>45</xdr:col>
      <xdr:colOff>177800</xdr:colOff>
      <xdr:row>56</xdr:row>
      <xdr:rowOff>34028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435150"/>
          <a:ext cx="889000" cy="20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8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101002</xdr:rowOff>
    </xdr:from>
    <xdr:to>
      <xdr:col>41</xdr:col>
      <xdr:colOff>50800</xdr:colOff>
      <xdr:row>55</xdr:row>
      <xdr:rowOff>5400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187852"/>
          <a:ext cx="889000" cy="2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156501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168035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88299</xdr:rowOff>
    </xdr:from>
    <xdr:to>
      <xdr:col>55</xdr:col>
      <xdr:colOff>50800</xdr:colOff>
      <xdr:row>55</xdr:row>
      <xdr:rowOff>18449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34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111176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19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114829</xdr:rowOff>
    </xdr:from>
    <xdr:to>
      <xdr:col>50</xdr:col>
      <xdr:colOff>165100</xdr:colOff>
      <xdr:row>55</xdr:row>
      <xdr:rowOff>44979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37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61506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14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154678</xdr:rowOff>
    </xdr:from>
    <xdr:to>
      <xdr:col>46</xdr:col>
      <xdr:colOff>38100</xdr:colOff>
      <xdr:row>56</xdr:row>
      <xdr:rowOff>84828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101355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35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126050</xdr:rowOff>
    </xdr:from>
    <xdr:to>
      <xdr:col>41</xdr:col>
      <xdr:colOff>101600</xdr:colOff>
      <xdr:row>55</xdr:row>
      <xdr:rowOff>56200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3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72727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15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50202</xdr:rowOff>
    </xdr:from>
    <xdr:to>
      <xdr:col>36</xdr:col>
      <xdr:colOff>165100</xdr:colOff>
      <xdr:row>53</xdr:row>
      <xdr:rowOff>151802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13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168329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91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164824</xdr:rowOff>
    </xdr:from>
    <xdr:to>
      <xdr:col>55</xdr:col>
      <xdr:colOff>0</xdr:colOff>
      <xdr:row>79</xdr:row>
      <xdr:rowOff>51374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37924"/>
          <a:ext cx="838200" cy="5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142095</xdr:rowOff>
    </xdr:from>
    <xdr:to>
      <xdr:col>50</xdr:col>
      <xdr:colOff>114300</xdr:colOff>
      <xdr:row>78</xdr:row>
      <xdr:rowOff>164824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15195"/>
          <a:ext cx="8890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39475</xdr:rowOff>
    </xdr:from>
    <xdr:to>
      <xdr:col>45</xdr:col>
      <xdr:colOff>177800</xdr:colOff>
      <xdr:row>78</xdr:row>
      <xdr:rowOff>142095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12575"/>
          <a:ext cx="889000" cy="10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19141</xdr:rowOff>
    </xdr:from>
    <xdr:to>
      <xdr:col>41</xdr:col>
      <xdr:colOff>50800</xdr:colOff>
      <xdr:row>78</xdr:row>
      <xdr:rowOff>39475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877891"/>
          <a:ext cx="889000" cy="53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86203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574</xdr:rowOff>
    </xdr:from>
    <xdr:to>
      <xdr:col>55</xdr:col>
      <xdr:colOff>50800</xdr:colOff>
      <xdr:row>79</xdr:row>
      <xdr:rowOff>102174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4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86951</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114024</xdr:rowOff>
    </xdr:from>
    <xdr:to>
      <xdr:col>50</xdr:col>
      <xdr:colOff>165100</xdr:colOff>
      <xdr:row>79</xdr:row>
      <xdr:rowOff>44174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8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35301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91295</xdr:rowOff>
    </xdr:from>
    <xdr:to>
      <xdr:col>46</xdr:col>
      <xdr:colOff>38100</xdr:colOff>
      <xdr:row>79</xdr:row>
      <xdr:rowOff>21445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12572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5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160125</xdr:rowOff>
    </xdr:from>
    <xdr:to>
      <xdr:col>41</xdr:col>
      <xdr:colOff>101600</xdr:colOff>
      <xdr:row>78</xdr:row>
      <xdr:rowOff>90275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6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81402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139791</xdr:rowOff>
    </xdr:from>
    <xdr:to>
      <xdr:col>36</xdr:col>
      <xdr:colOff>165100</xdr:colOff>
      <xdr:row>75</xdr:row>
      <xdr:rowOff>69941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8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86468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60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76708</xdr:rowOff>
    </xdr:from>
    <xdr:to>
      <xdr:col>55</xdr:col>
      <xdr:colOff>0</xdr:colOff>
      <xdr:row>91</xdr:row>
      <xdr:rowOff>150304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5678658"/>
          <a:ext cx="838200" cy="7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150304</xdr:rowOff>
    </xdr:from>
    <xdr:to>
      <xdr:col>50</xdr:col>
      <xdr:colOff>114300</xdr:colOff>
      <xdr:row>94</xdr:row>
      <xdr:rowOff>74625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5752254"/>
          <a:ext cx="889000" cy="4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85259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110592</xdr:rowOff>
    </xdr:from>
    <xdr:to>
      <xdr:col>45</xdr:col>
      <xdr:colOff>177800</xdr:colOff>
      <xdr:row>94</xdr:row>
      <xdr:rowOff>74625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055442"/>
          <a:ext cx="889000" cy="13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110011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110592</xdr:rowOff>
    </xdr:from>
    <xdr:to>
      <xdr:col>41</xdr:col>
      <xdr:colOff>50800</xdr:colOff>
      <xdr:row>93</xdr:row>
      <xdr:rowOff>130200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055442"/>
          <a:ext cx="889000" cy="1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50703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53179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25908</xdr:rowOff>
    </xdr:from>
    <xdr:to>
      <xdr:col>55</xdr:col>
      <xdr:colOff>50800</xdr:colOff>
      <xdr:row>91</xdr:row>
      <xdr:rowOff>127508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562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48785</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99504</xdr:rowOff>
    </xdr:from>
    <xdr:to>
      <xdr:col>50</xdr:col>
      <xdr:colOff>165100</xdr:colOff>
      <xdr:row>92</xdr:row>
      <xdr:rowOff>29654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570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46181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547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23825</xdr:rowOff>
    </xdr:from>
    <xdr:to>
      <xdr:col>46</xdr:col>
      <xdr:colOff>38100</xdr:colOff>
      <xdr:row>94</xdr:row>
      <xdr:rowOff>125425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14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141952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591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59792</xdr:rowOff>
    </xdr:from>
    <xdr:to>
      <xdr:col>41</xdr:col>
      <xdr:colOff>101600</xdr:colOff>
      <xdr:row>93</xdr:row>
      <xdr:rowOff>161392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0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6469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577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79400</xdr:rowOff>
    </xdr:from>
    <xdr:to>
      <xdr:col>36</xdr:col>
      <xdr:colOff>165100</xdr:colOff>
      <xdr:row>94</xdr:row>
      <xdr:rowOff>9550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0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26077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579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11417</xdr:rowOff>
    </xdr:from>
    <xdr:to>
      <xdr:col>85</xdr:col>
      <xdr:colOff>127000</xdr:colOff>
      <xdr:row>39</xdr:row>
      <xdr:rowOff>38812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97967"/>
          <a:ext cx="838200" cy="2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165189</xdr:rowOff>
    </xdr:from>
    <xdr:to>
      <xdr:col>81</xdr:col>
      <xdr:colOff>50800</xdr:colOff>
      <xdr:row>39</xdr:row>
      <xdr:rowOff>11417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80289"/>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6159</xdr:rowOff>
    </xdr:from>
    <xdr:to>
      <xdr:col>76</xdr:col>
      <xdr:colOff>114300</xdr:colOff>
      <xdr:row>38</xdr:row>
      <xdr:rowOff>165189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349809"/>
          <a:ext cx="889000" cy="3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63691</xdr:rowOff>
    </xdr:from>
    <xdr:to>
      <xdr:col>71</xdr:col>
      <xdr:colOff>177800</xdr:colOff>
      <xdr:row>37</xdr:row>
      <xdr:rowOff>6159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5207191"/>
          <a:ext cx="889000" cy="11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12196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5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13606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52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159462</xdr:rowOff>
    </xdr:from>
    <xdr:to>
      <xdr:col>85</xdr:col>
      <xdr:colOff>177800</xdr:colOff>
      <xdr:row>39</xdr:row>
      <xdr:rowOff>89612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74389</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132067</xdr:rowOff>
    </xdr:from>
    <xdr:to>
      <xdr:col>81</xdr:col>
      <xdr:colOff>101600</xdr:colOff>
      <xdr:row>39</xdr:row>
      <xdr:rowOff>62217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53344</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739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114389</xdr:rowOff>
    </xdr:from>
    <xdr:to>
      <xdr:col>76</xdr:col>
      <xdr:colOff>165100</xdr:colOff>
      <xdr:row>39</xdr:row>
      <xdr:rowOff>44539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2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35666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2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126809</xdr:rowOff>
    </xdr:from>
    <xdr:to>
      <xdr:col>72</xdr:col>
      <xdr:colOff>38100</xdr:colOff>
      <xdr:row>37</xdr:row>
      <xdr:rowOff>56959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29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73486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07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12891</xdr:rowOff>
    </xdr:from>
    <xdr:to>
      <xdr:col>67</xdr:col>
      <xdr:colOff>101600</xdr:colOff>
      <xdr:row>30</xdr:row>
      <xdr:rowOff>114491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515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131018</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49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5588</xdr:rowOff>
    </xdr:from>
    <xdr:to>
      <xdr:col>85</xdr:col>
      <xdr:colOff>127000</xdr:colOff>
      <xdr:row>72</xdr:row>
      <xdr:rowOff>88062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2178538"/>
          <a:ext cx="838200" cy="2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86779</xdr:rowOff>
    </xdr:from>
    <xdr:to>
      <xdr:col>81</xdr:col>
      <xdr:colOff>50800</xdr:colOff>
      <xdr:row>71</xdr:row>
      <xdr:rowOff>5588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088279"/>
          <a:ext cx="889000" cy="9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44691</xdr:rowOff>
    </xdr:from>
    <xdr:to>
      <xdr:col>76</xdr:col>
      <xdr:colOff>114300</xdr:colOff>
      <xdr:row>70</xdr:row>
      <xdr:rowOff>86779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2046191"/>
          <a:ext cx="889000" cy="4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64419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44691</xdr:rowOff>
    </xdr:from>
    <xdr:to>
      <xdr:col>71</xdr:col>
      <xdr:colOff>177800</xdr:colOff>
      <xdr:row>70</xdr:row>
      <xdr:rowOff>74955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046191"/>
          <a:ext cx="889000" cy="3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75493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118076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37262</xdr:rowOff>
    </xdr:from>
    <xdr:to>
      <xdr:col>85</xdr:col>
      <xdr:colOff>177800</xdr:colOff>
      <xdr:row>72</xdr:row>
      <xdr:rowOff>138862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38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60139</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23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126238</xdr:rowOff>
    </xdr:from>
    <xdr:to>
      <xdr:col>81</xdr:col>
      <xdr:colOff>101600</xdr:colOff>
      <xdr:row>71</xdr:row>
      <xdr:rowOff>56388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12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72915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181795" y="1190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35979</xdr:rowOff>
    </xdr:from>
    <xdr:to>
      <xdr:col>76</xdr:col>
      <xdr:colOff>165100</xdr:colOff>
      <xdr:row>70</xdr:row>
      <xdr:rowOff>137579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03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154106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292795" y="1181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165341</xdr:rowOff>
    </xdr:from>
    <xdr:to>
      <xdr:col>72</xdr:col>
      <xdr:colOff>38100</xdr:colOff>
      <xdr:row>70</xdr:row>
      <xdr:rowOff>95491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199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112018</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03795" y="1177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24155</xdr:rowOff>
    </xdr:from>
    <xdr:to>
      <xdr:col>67</xdr:col>
      <xdr:colOff>101600</xdr:colOff>
      <xdr:row>70</xdr:row>
      <xdr:rowOff>125755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02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142282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14795" y="1180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81480</xdr:rowOff>
    </xdr:from>
    <xdr:to>
      <xdr:col>85</xdr:col>
      <xdr:colOff>127000</xdr:colOff>
      <xdr:row>96</xdr:row>
      <xdr:rowOff>6604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5854880"/>
          <a:ext cx="838200" cy="61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6604</xdr:rowOff>
    </xdr:from>
    <xdr:to>
      <xdr:col>81</xdr:col>
      <xdr:colOff>50800</xdr:colOff>
      <xdr:row>96</xdr:row>
      <xdr:rowOff>34919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465804"/>
          <a:ext cx="889000" cy="2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34919</xdr:rowOff>
    </xdr:from>
    <xdr:to>
      <xdr:col>76</xdr:col>
      <xdr:colOff>114300</xdr:colOff>
      <xdr:row>97</xdr:row>
      <xdr:rowOff>5462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494119"/>
          <a:ext cx="889000" cy="14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5462</xdr:rowOff>
    </xdr:from>
    <xdr:to>
      <xdr:col>71</xdr:col>
      <xdr:colOff>177800</xdr:colOff>
      <xdr:row>97</xdr:row>
      <xdr:rowOff>49919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636112"/>
          <a:ext cx="889000" cy="4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84362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88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111437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9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30680</xdr:rowOff>
    </xdr:from>
    <xdr:to>
      <xdr:col>85</xdr:col>
      <xdr:colOff>177800</xdr:colOff>
      <xdr:row>92</xdr:row>
      <xdr:rowOff>132280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580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155157</xdr:rowOff>
    </xdr:from>
    <xdr:ext cx="599010"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575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127254</xdr:rowOff>
    </xdr:from>
    <xdr:to>
      <xdr:col>81</xdr:col>
      <xdr:colOff>101600</xdr:colOff>
      <xdr:row>96</xdr:row>
      <xdr:rowOff>57404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41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73931</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181795" y="16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155569</xdr:rowOff>
    </xdr:from>
    <xdr:to>
      <xdr:col>76</xdr:col>
      <xdr:colOff>165100</xdr:colOff>
      <xdr:row>96</xdr:row>
      <xdr:rowOff>85719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44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102246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21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126112</xdr:rowOff>
    </xdr:from>
    <xdr:to>
      <xdr:col>72</xdr:col>
      <xdr:colOff>38100</xdr:colOff>
      <xdr:row>97</xdr:row>
      <xdr:rowOff>56262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58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72789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36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170569</xdr:rowOff>
    </xdr:from>
    <xdr:to>
      <xdr:col>67</xdr:col>
      <xdr:colOff>101600</xdr:colOff>
      <xdr:row>97</xdr:row>
      <xdr:rowOff>100719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117246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40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31648</xdr:rowOff>
    </xdr:from>
    <xdr:to>
      <xdr:col>116</xdr:col>
      <xdr:colOff>63500</xdr:colOff>
      <xdr:row>55</xdr:row>
      <xdr:rowOff>13627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118498"/>
          <a:ext cx="838200" cy="3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156273</xdr:rowOff>
    </xdr:from>
    <xdr:to>
      <xdr:col>111</xdr:col>
      <xdr:colOff>177800</xdr:colOff>
      <xdr:row>53</xdr:row>
      <xdr:rowOff>31648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071673"/>
          <a:ext cx="8890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59517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0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39878</xdr:rowOff>
    </xdr:from>
    <xdr:to>
      <xdr:col>107</xdr:col>
      <xdr:colOff>50800</xdr:colOff>
      <xdr:row>52</xdr:row>
      <xdr:rowOff>156273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8955278"/>
          <a:ext cx="889000" cy="11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39878</xdr:rowOff>
    </xdr:from>
    <xdr:to>
      <xdr:col>102</xdr:col>
      <xdr:colOff>114300</xdr:colOff>
      <xdr:row>55</xdr:row>
      <xdr:rowOff>144158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8955278"/>
          <a:ext cx="889000" cy="6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31361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69118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134277</xdr:rowOff>
    </xdr:from>
    <xdr:to>
      <xdr:col>116</xdr:col>
      <xdr:colOff>114300</xdr:colOff>
      <xdr:row>55</xdr:row>
      <xdr:rowOff>64427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39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157154</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24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152298</xdr:rowOff>
    </xdr:from>
    <xdr:to>
      <xdr:col>112</xdr:col>
      <xdr:colOff>38100</xdr:colOff>
      <xdr:row>53</xdr:row>
      <xdr:rowOff>82448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06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98975</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88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105473</xdr:rowOff>
    </xdr:from>
    <xdr:to>
      <xdr:col>107</xdr:col>
      <xdr:colOff>101600</xdr:colOff>
      <xdr:row>53</xdr:row>
      <xdr:rowOff>35623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02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52150</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879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160528</xdr:rowOff>
    </xdr:from>
    <xdr:to>
      <xdr:col>102</xdr:col>
      <xdr:colOff>165100</xdr:colOff>
      <xdr:row>52</xdr:row>
      <xdr:rowOff>90678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89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107205</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867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93358</xdr:rowOff>
    </xdr:from>
    <xdr:to>
      <xdr:col>98</xdr:col>
      <xdr:colOff>38100</xdr:colOff>
      <xdr:row>56</xdr:row>
      <xdr:rowOff>23508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52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40035</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29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60681</xdr:rowOff>
    </xdr:from>
    <xdr:to>
      <xdr:col>116</xdr:col>
      <xdr:colOff>63500</xdr:colOff>
      <xdr:row>70</xdr:row>
      <xdr:rowOff>121374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062181"/>
          <a:ext cx="838200" cy="6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121374</xdr:rowOff>
    </xdr:from>
    <xdr:to>
      <xdr:col>111</xdr:col>
      <xdr:colOff>177800</xdr:colOff>
      <xdr:row>70</xdr:row>
      <xdr:rowOff>158655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122874"/>
          <a:ext cx="889000" cy="3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158655</xdr:rowOff>
    </xdr:from>
    <xdr:to>
      <xdr:col>107</xdr:col>
      <xdr:colOff>50800</xdr:colOff>
      <xdr:row>71</xdr:row>
      <xdr:rowOff>44069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160155"/>
          <a:ext cx="889000" cy="5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44069</xdr:rowOff>
    </xdr:from>
    <xdr:to>
      <xdr:col>102</xdr:col>
      <xdr:colOff>114300</xdr:colOff>
      <xdr:row>71</xdr:row>
      <xdr:rowOff>52451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217019"/>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9881</xdr:rowOff>
    </xdr:from>
    <xdr:to>
      <xdr:col>116</xdr:col>
      <xdr:colOff>114300</xdr:colOff>
      <xdr:row>70</xdr:row>
      <xdr:rowOff>111481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01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134358</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19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70574</xdr:rowOff>
    </xdr:from>
    <xdr:to>
      <xdr:col>112</xdr:col>
      <xdr:colOff>38100</xdr:colOff>
      <xdr:row>71</xdr:row>
      <xdr:rowOff>724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0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17251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18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107855</xdr:rowOff>
    </xdr:from>
    <xdr:to>
      <xdr:col>107</xdr:col>
      <xdr:colOff>101600</xdr:colOff>
      <xdr:row>71</xdr:row>
      <xdr:rowOff>38005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1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54532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188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164719</xdr:rowOff>
    </xdr:from>
    <xdr:to>
      <xdr:col>102</xdr:col>
      <xdr:colOff>165100</xdr:colOff>
      <xdr:row>71</xdr:row>
      <xdr:rowOff>94869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16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111396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19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1651</xdr:rowOff>
    </xdr:from>
    <xdr:to>
      <xdr:col>98</xdr:col>
      <xdr:colOff>38100</xdr:colOff>
      <xdr:row>71</xdr:row>
      <xdr:rowOff>103251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1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119778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194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人件費では、職員数の大きな変動はなかったものの、人事院勧告に伴う人件費の改定により前年度比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0.3</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億円増と高止まりが続いている。維持補修費の増については、人件費・物価高騰に起因する市道除雪委託料</a:t>
          </a:r>
          <a:r>
            <a:rPr kumimoji="1" lang="en-US" altLang="ja-JP" sz="1200">
              <a:solidFill>
                <a:schemeClr val="tx1"/>
              </a:solidFill>
              <a:latin typeface="ＭＳ Ｐゴシック" panose="020B0600070205080204" pitchFamily="50" charset="-128"/>
              <a:ea typeface="ＭＳ Ｐゴシック" panose="020B0600070205080204" pitchFamily="50" charset="-128"/>
            </a:rPr>
            <a:t>1.5</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億円の増が大きく作用しており、扶助費については、住民税非課税世帯及び均等割のみの課税世帯に対して実施した重点支援給付金</a:t>
          </a:r>
          <a:r>
            <a:rPr kumimoji="1" lang="en-US" altLang="ja-JP" sz="1200">
              <a:solidFill>
                <a:schemeClr val="tx1"/>
              </a:solidFill>
              <a:latin typeface="ＭＳ Ｐゴシック" panose="020B0600070205080204" pitchFamily="50" charset="-128"/>
              <a:ea typeface="ＭＳ Ｐゴシック" panose="020B0600070205080204" pitchFamily="50" charset="-128"/>
            </a:rPr>
            <a:t>2.3</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億円の皆増をはじめ、障がい児通所支援やグループホーム等の利用者増加に伴う給付費の増により一人当たりのコストも上がる形となった。補助費等での大幅な減は、ケーブルテレビの民間移行に伴う負担金</a:t>
          </a:r>
          <a:r>
            <a:rPr kumimoji="1" lang="en-US" altLang="ja-JP" sz="1200">
              <a:solidFill>
                <a:schemeClr val="tx1"/>
              </a:solidFill>
              <a:latin typeface="ＭＳ Ｐゴシック" panose="020B0600070205080204" pitchFamily="50" charset="-128"/>
              <a:ea typeface="ＭＳ Ｐゴシック" panose="020B0600070205080204" pitchFamily="50" charset="-128"/>
            </a:rPr>
            <a:t>1.8</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億円の皆減や、国施策の価格高騰緊急支援給付金の</a:t>
          </a:r>
          <a:r>
            <a:rPr kumimoji="1" lang="en-US" altLang="ja-JP" sz="1200">
              <a:solidFill>
                <a:schemeClr val="tx1"/>
              </a:solidFill>
              <a:latin typeface="ＭＳ Ｐゴシック" panose="020B0600070205080204" pitchFamily="50" charset="-128"/>
              <a:ea typeface="ＭＳ Ｐゴシック" panose="020B0600070205080204" pitchFamily="50" charset="-128"/>
            </a:rPr>
            <a:t>0.8</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億円の皆減が主な要因として挙げられる。普通建設事業費のうち更新整備事業が増となった理由としては、ごみ処理施設の維持修繕工事にかかる経費</a:t>
          </a:r>
          <a:r>
            <a:rPr kumimoji="1" lang="en-US" altLang="ja-JP" sz="1200">
              <a:solidFill>
                <a:schemeClr val="tx1"/>
              </a:solidFill>
              <a:latin typeface="ＭＳ Ｐゴシック" panose="020B0600070205080204" pitchFamily="50" charset="-128"/>
              <a:ea typeface="ＭＳ Ｐゴシック" panose="020B0600070205080204" pitchFamily="50" charset="-128"/>
            </a:rPr>
            <a:t>2.0</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の増加であるが、更新整備事業については、道路橋梁整備をはじめ、衛生施設や学校・教育施設等、老朽化し再整備を必要とする市有施設が多く、類似団体よりコストが膨らむ傾向は続くと考えている。積立金（貯金）においては、財政調整基金の運用方針を改め、特定目的基金への大幅な積み替えを行ったことから一人当たりコストが大きく伸びている。公債費については、過去に発行した大型借り入れの償還がおおよそ満了してきていることから今後は横ばいに推移する見込みであり、引き続きプライマリーバランスの黒字を維持し、将来負担の軽減を図る。広大な面積を有し、広範囲を網羅した行政運営が必要な当市は、必然的に住民一人当たりのコストの人件費・物件費等が類似団体の平均よりも高い水準となる。市内類似施設等の在り方や公共施設の統廃合に向けて地域住民と共に検討を進め、今後の費用抑制につなげていく必要がある。</a:t>
          </a:r>
        </a:p>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22,106
21,881
792.53
25,991,985
24,515,477
1,268,335
10,568,473
10,771,245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635</xdr:rowOff>
    </xdr:from>
    <xdr:to>
      <xdr:col>24</xdr:col>
      <xdr:colOff>63500</xdr:colOff>
      <xdr:row>35</xdr:row>
      <xdr:rowOff>141605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01385"/>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123317</xdr:rowOff>
    </xdr:from>
    <xdr:to>
      <xdr:col>19</xdr:col>
      <xdr:colOff>177800</xdr:colOff>
      <xdr:row>35</xdr:row>
      <xdr:rowOff>141605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2406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123317</xdr:rowOff>
    </xdr:from>
    <xdr:to>
      <xdr:col>15</xdr:col>
      <xdr:colOff>50800</xdr:colOff>
      <xdr:row>35</xdr:row>
      <xdr:rowOff>141224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24067"/>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104267</xdr:rowOff>
    </xdr:from>
    <xdr:to>
      <xdr:col>10</xdr:col>
      <xdr:colOff>114300</xdr:colOff>
      <xdr:row>35</xdr:row>
      <xdr:rowOff>141224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05017"/>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155211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121285</xdr:rowOff>
    </xdr:from>
    <xdr:to>
      <xdr:col>24</xdr:col>
      <xdr:colOff>114300</xdr:colOff>
      <xdr:row>35</xdr:row>
      <xdr:rowOff>51435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144162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90805</xdr:rowOff>
    </xdr:from>
    <xdr:to>
      <xdr:col>20</xdr:col>
      <xdr:colOff>38100</xdr:colOff>
      <xdr:row>36</xdr:row>
      <xdr:rowOff>20955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12082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72517</xdr:rowOff>
    </xdr:from>
    <xdr:to>
      <xdr:col>15</xdr:col>
      <xdr:colOff>101600</xdr:colOff>
      <xdr:row>36</xdr:row>
      <xdr:rowOff>2667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165244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6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90424</xdr:rowOff>
    </xdr:from>
    <xdr:to>
      <xdr:col>10</xdr:col>
      <xdr:colOff>165100</xdr:colOff>
      <xdr:row>36</xdr:row>
      <xdr:rowOff>20574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37101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6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146194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128354</xdr:rowOff>
    </xdr:from>
    <xdr:to>
      <xdr:col>24</xdr:col>
      <xdr:colOff>63500</xdr:colOff>
      <xdr:row>53</xdr:row>
      <xdr:rowOff>151660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8700854"/>
          <a:ext cx="838200" cy="53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151660</xdr:rowOff>
    </xdr:from>
    <xdr:to>
      <xdr:col>19</xdr:col>
      <xdr:colOff>177800</xdr:colOff>
      <xdr:row>54</xdr:row>
      <xdr:rowOff>51636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238510"/>
          <a:ext cx="889000" cy="7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168991</xdr:rowOff>
    </xdr:from>
    <xdr:to>
      <xdr:col>15</xdr:col>
      <xdr:colOff>50800</xdr:colOff>
      <xdr:row>54</xdr:row>
      <xdr:rowOff>51636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084391"/>
          <a:ext cx="889000" cy="22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168991</xdr:rowOff>
    </xdr:from>
    <xdr:to>
      <xdr:col>10</xdr:col>
      <xdr:colOff>114300</xdr:colOff>
      <xdr:row>55</xdr:row>
      <xdr:rowOff>149701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084391"/>
          <a:ext cx="889000" cy="49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61239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9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139869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77554</xdr:rowOff>
    </xdr:from>
    <xdr:to>
      <xdr:col>24</xdr:col>
      <xdr:colOff>114300</xdr:colOff>
      <xdr:row>51</xdr:row>
      <xdr:rowOff>7704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86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30581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60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100860</xdr:rowOff>
    </xdr:from>
    <xdr:to>
      <xdr:col>20</xdr:col>
      <xdr:colOff>38100</xdr:colOff>
      <xdr:row>54</xdr:row>
      <xdr:rowOff>31010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1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47537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9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836</xdr:rowOff>
    </xdr:from>
    <xdr:to>
      <xdr:col>15</xdr:col>
      <xdr:colOff>101600</xdr:colOff>
      <xdr:row>54</xdr:row>
      <xdr:rowOff>102436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2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118963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03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118191</xdr:rowOff>
    </xdr:from>
    <xdr:to>
      <xdr:col>10</xdr:col>
      <xdr:colOff>165100</xdr:colOff>
      <xdr:row>53</xdr:row>
      <xdr:rowOff>48341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0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64868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80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98901</xdr:rowOff>
    </xdr:from>
    <xdr:to>
      <xdr:col>6</xdr:col>
      <xdr:colOff>38100</xdr:colOff>
      <xdr:row>56</xdr:row>
      <xdr:rowOff>29051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2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45578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303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21286</xdr:rowOff>
    </xdr:from>
    <xdr:to>
      <xdr:col>24</xdr:col>
      <xdr:colOff>63500</xdr:colOff>
      <xdr:row>75</xdr:row>
      <xdr:rowOff>16234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08586"/>
          <a:ext cx="838200" cy="16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16093</xdr:rowOff>
    </xdr:from>
    <xdr:to>
      <xdr:col>19</xdr:col>
      <xdr:colOff>177800</xdr:colOff>
      <xdr:row>75</xdr:row>
      <xdr:rowOff>16234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74843"/>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16093</xdr:rowOff>
    </xdr:from>
    <xdr:to>
      <xdr:col>15</xdr:col>
      <xdr:colOff>50800</xdr:colOff>
      <xdr:row>75</xdr:row>
      <xdr:rowOff>162038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74843"/>
          <a:ext cx="889000" cy="14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153770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67560</xdr:rowOff>
    </xdr:from>
    <xdr:to>
      <xdr:col>10</xdr:col>
      <xdr:colOff>114300</xdr:colOff>
      <xdr:row>75</xdr:row>
      <xdr:rowOff>162038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754860"/>
          <a:ext cx="889000" cy="26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82022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141936</xdr:rowOff>
    </xdr:from>
    <xdr:to>
      <xdr:col>24</xdr:col>
      <xdr:colOff>114300</xdr:colOff>
      <xdr:row>74</xdr:row>
      <xdr:rowOff>72086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164813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0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136884</xdr:rowOff>
    </xdr:from>
    <xdr:to>
      <xdr:col>20</xdr:col>
      <xdr:colOff>38100</xdr:colOff>
      <xdr:row>75</xdr:row>
      <xdr:rowOff>67034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2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83561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9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136743</xdr:rowOff>
    </xdr:from>
    <xdr:to>
      <xdr:col>15</xdr:col>
      <xdr:colOff>101600</xdr:colOff>
      <xdr:row>75</xdr:row>
      <xdr:rowOff>66893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83420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9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111237</xdr:rowOff>
    </xdr:from>
    <xdr:to>
      <xdr:col>10</xdr:col>
      <xdr:colOff>165100</xdr:colOff>
      <xdr:row>76</xdr:row>
      <xdr:rowOff>41387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6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57914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4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16760</xdr:rowOff>
    </xdr:from>
    <xdr:to>
      <xdr:col>6</xdr:col>
      <xdr:colOff>38100</xdr:colOff>
      <xdr:row>74</xdr:row>
      <xdr:rowOff>118360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0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134887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7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135165</xdr:rowOff>
    </xdr:from>
    <xdr:to>
      <xdr:col>24</xdr:col>
      <xdr:colOff>63500</xdr:colOff>
      <xdr:row>91</xdr:row>
      <xdr:rowOff>159341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737115"/>
          <a:ext cx="838200" cy="2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135165</xdr:rowOff>
    </xdr:from>
    <xdr:to>
      <xdr:col>19</xdr:col>
      <xdr:colOff>177800</xdr:colOff>
      <xdr:row>93</xdr:row>
      <xdr:rowOff>77654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737115"/>
          <a:ext cx="889000" cy="28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77654</xdr:rowOff>
    </xdr:from>
    <xdr:to>
      <xdr:col>15</xdr:col>
      <xdr:colOff>50800</xdr:colOff>
      <xdr:row>94</xdr:row>
      <xdr:rowOff>128251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022504"/>
          <a:ext cx="889000" cy="2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128251</xdr:rowOff>
    </xdr:from>
    <xdr:to>
      <xdr:col>10</xdr:col>
      <xdr:colOff>114300</xdr:colOff>
      <xdr:row>94</xdr:row>
      <xdr:rowOff>138481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244551"/>
          <a:ext cx="8890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63403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75937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108541</xdr:rowOff>
    </xdr:from>
    <xdr:to>
      <xdr:col>24</xdr:col>
      <xdr:colOff>114300</xdr:colOff>
      <xdr:row>92</xdr:row>
      <xdr:rowOff>38691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71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131418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56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84365</xdr:rowOff>
    </xdr:from>
    <xdr:to>
      <xdr:col>20</xdr:col>
      <xdr:colOff>38100</xdr:colOff>
      <xdr:row>92</xdr:row>
      <xdr:rowOff>14515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6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31042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4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26854</xdr:rowOff>
    </xdr:from>
    <xdr:to>
      <xdr:col>15</xdr:col>
      <xdr:colOff>101600</xdr:colOff>
      <xdr:row>93</xdr:row>
      <xdr:rowOff>128454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97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144981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74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77451</xdr:rowOff>
    </xdr:from>
    <xdr:to>
      <xdr:col>10</xdr:col>
      <xdr:colOff>165100</xdr:colOff>
      <xdr:row>95</xdr:row>
      <xdr:rowOff>7601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1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24128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596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87681</xdr:rowOff>
    </xdr:from>
    <xdr:to>
      <xdr:col>6</xdr:col>
      <xdr:colOff>38100</xdr:colOff>
      <xdr:row>95</xdr:row>
      <xdr:rowOff>17831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2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34358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597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166479</xdr:rowOff>
    </xdr:from>
    <xdr:to>
      <xdr:col>55</xdr:col>
      <xdr:colOff>0</xdr:colOff>
      <xdr:row>38</xdr:row>
      <xdr:rowOff>3193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1012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51199</xdr:rowOff>
    </xdr:from>
    <xdr:to>
      <xdr:col>50</xdr:col>
      <xdr:colOff>114300</xdr:colOff>
      <xdr:row>37</xdr:row>
      <xdr:rowOff>166479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394849"/>
          <a:ext cx="889000" cy="1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93000</xdr:rowOff>
    </xdr:from>
    <xdr:to>
      <xdr:col>45</xdr:col>
      <xdr:colOff>177800</xdr:colOff>
      <xdr:row>37</xdr:row>
      <xdr:rowOff>51199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265200"/>
          <a:ext cx="889000" cy="1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93000</xdr:rowOff>
    </xdr:from>
    <xdr:to>
      <xdr:col>41</xdr:col>
      <xdr:colOff>50800</xdr:colOff>
      <xdr:row>38</xdr:row>
      <xdr:rowOff>39769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265200"/>
          <a:ext cx="889000" cy="28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129702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123843</xdr:rowOff>
    </xdr:from>
    <xdr:to>
      <xdr:col>55</xdr:col>
      <xdr:colOff>50800</xdr:colOff>
      <xdr:row>38</xdr:row>
      <xdr:rowOff>53994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67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102270</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45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115679</xdr:rowOff>
    </xdr:from>
    <xdr:to>
      <xdr:col>50</xdr:col>
      <xdr:colOff>165100</xdr:colOff>
      <xdr:row>38</xdr:row>
      <xdr:rowOff>45829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5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36956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52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399</xdr:rowOff>
    </xdr:from>
    <xdr:to>
      <xdr:col>46</xdr:col>
      <xdr:colOff>38100</xdr:colOff>
      <xdr:row>37</xdr:row>
      <xdr:rowOff>101999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4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118526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11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42200</xdr:rowOff>
    </xdr:from>
    <xdr:to>
      <xdr:col>41</xdr:col>
      <xdr:colOff>101600</xdr:colOff>
      <xdr:row>36</xdr:row>
      <xdr:rowOff>143800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2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160327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9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160419</xdr:rowOff>
    </xdr:from>
    <xdr:to>
      <xdr:col>36</xdr:col>
      <xdr:colOff>165100</xdr:colOff>
      <xdr:row>38</xdr:row>
      <xdr:rowOff>90569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81696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59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104915</xdr:rowOff>
    </xdr:from>
    <xdr:to>
      <xdr:col>55</xdr:col>
      <xdr:colOff>0</xdr:colOff>
      <xdr:row>53</xdr:row>
      <xdr:rowOff>106687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020315"/>
          <a:ext cx="838200" cy="17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66317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67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104915</xdr:rowOff>
    </xdr:from>
    <xdr:to>
      <xdr:col>50</xdr:col>
      <xdr:colOff>114300</xdr:colOff>
      <xdr:row>53</xdr:row>
      <xdr:rowOff>130518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020315"/>
          <a:ext cx="889000" cy="1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7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130518</xdr:rowOff>
    </xdr:from>
    <xdr:to>
      <xdr:col>45</xdr:col>
      <xdr:colOff>177800</xdr:colOff>
      <xdr:row>53</xdr:row>
      <xdr:rowOff>141319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217368"/>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34904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115354</xdr:rowOff>
    </xdr:from>
    <xdr:to>
      <xdr:col>41</xdr:col>
      <xdr:colOff>50800</xdr:colOff>
      <xdr:row>53</xdr:row>
      <xdr:rowOff>141319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202204"/>
          <a:ext cx="889000" cy="2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26426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17568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55887</xdr:rowOff>
    </xdr:from>
    <xdr:to>
      <xdr:col>55</xdr:col>
      <xdr:colOff>50800</xdr:colOff>
      <xdr:row>53</xdr:row>
      <xdr:rowOff>157487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1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78764</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899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54115</xdr:rowOff>
    </xdr:from>
    <xdr:to>
      <xdr:col>50</xdr:col>
      <xdr:colOff>165100</xdr:colOff>
      <xdr:row>52</xdr:row>
      <xdr:rowOff>155715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89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792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874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79718</xdr:rowOff>
    </xdr:from>
    <xdr:to>
      <xdr:col>46</xdr:col>
      <xdr:colOff>38100</xdr:colOff>
      <xdr:row>54</xdr:row>
      <xdr:rowOff>9868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16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26395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894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90519</xdr:rowOff>
    </xdr:from>
    <xdr:to>
      <xdr:col>41</xdr:col>
      <xdr:colOff>101600</xdr:colOff>
      <xdr:row>54</xdr:row>
      <xdr:rowOff>20669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1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37196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89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64554</xdr:rowOff>
    </xdr:from>
    <xdr:to>
      <xdr:col>36</xdr:col>
      <xdr:colOff>165100</xdr:colOff>
      <xdr:row>53</xdr:row>
      <xdr:rowOff>166154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1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11231</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892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6883</xdr:rowOff>
    </xdr:from>
    <xdr:to>
      <xdr:col>55</xdr:col>
      <xdr:colOff>0</xdr:colOff>
      <xdr:row>73</xdr:row>
      <xdr:rowOff>93618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351283"/>
          <a:ext cx="838200" cy="25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109123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3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171399</xdr:rowOff>
    </xdr:from>
    <xdr:to>
      <xdr:col>50</xdr:col>
      <xdr:colOff>114300</xdr:colOff>
      <xdr:row>72</xdr:row>
      <xdr:rowOff>6883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344349"/>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169208</xdr:rowOff>
    </xdr:from>
    <xdr:to>
      <xdr:col>45</xdr:col>
      <xdr:colOff>177800</xdr:colOff>
      <xdr:row>71</xdr:row>
      <xdr:rowOff>171399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1999258"/>
          <a:ext cx="889000" cy="3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69</xdr:row>
      <xdr:rowOff>169208</xdr:rowOff>
    </xdr:from>
    <xdr:to>
      <xdr:col>41</xdr:col>
      <xdr:colOff>50800</xdr:colOff>
      <xdr:row>73</xdr:row>
      <xdr:rowOff>151606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1999258"/>
          <a:ext cx="889000" cy="66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164958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144746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42818</xdr:rowOff>
    </xdr:from>
    <xdr:to>
      <xdr:col>55</xdr:col>
      <xdr:colOff>50800</xdr:colOff>
      <xdr:row>73</xdr:row>
      <xdr:rowOff>144418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55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65695</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41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127533</xdr:rowOff>
    </xdr:from>
    <xdr:to>
      <xdr:col>50</xdr:col>
      <xdr:colOff>165100</xdr:colOff>
      <xdr:row>72</xdr:row>
      <xdr:rowOff>57683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30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74210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07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120599</xdr:rowOff>
    </xdr:from>
    <xdr:to>
      <xdr:col>46</xdr:col>
      <xdr:colOff>38100</xdr:colOff>
      <xdr:row>72</xdr:row>
      <xdr:rowOff>50749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2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67276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06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118408</xdr:rowOff>
    </xdr:from>
    <xdr:to>
      <xdr:col>41</xdr:col>
      <xdr:colOff>101600</xdr:colOff>
      <xdr:row>70</xdr:row>
      <xdr:rowOff>48558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194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65085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172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100806</xdr:rowOff>
    </xdr:from>
    <xdr:to>
      <xdr:col>36</xdr:col>
      <xdr:colOff>165100</xdr:colOff>
      <xdr:row>74</xdr:row>
      <xdr:rowOff>30956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47483</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39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8052</xdr:rowOff>
    </xdr:from>
    <xdr:to>
      <xdr:col>55</xdr:col>
      <xdr:colOff>0</xdr:colOff>
      <xdr:row>93</xdr:row>
      <xdr:rowOff>34722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5781452"/>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65760</xdr:rowOff>
    </xdr:from>
    <xdr:to>
      <xdr:col>50</xdr:col>
      <xdr:colOff>114300</xdr:colOff>
      <xdr:row>93</xdr:row>
      <xdr:rowOff>34722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5839160"/>
          <a:ext cx="889000" cy="14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14046</xdr:rowOff>
    </xdr:from>
    <xdr:to>
      <xdr:col>45</xdr:col>
      <xdr:colOff>177800</xdr:colOff>
      <xdr:row>92</xdr:row>
      <xdr:rowOff>65760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5787446"/>
          <a:ext cx="889000" cy="5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14046</xdr:rowOff>
    </xdr:from>
    <xdr:to>
      <xdr:col>41</xdr:col>
      <xdr:colOff>50800</xdr:colOff>
      <xdr:row>94</xdr:row>
      <xdr:rowOff>69723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5787446"/>
          <a:ext cx="889000" cy="39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128702</xdr:rowOff>
    </xdr:from>
    <xdr:to>
      <xdr:col>55</xdr:col>
      <xdr:colOff>50800</xdr:colOff>
      <xdr:row>92</xdr:row>
      <xdr:rowOff>58852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573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151579</xdr:rowOff>
    </xdr:from>
    <xdr:ext cx="599010"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558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155372</xdr:rowOff>
    </xdr:from>
    <xdr:to>
      <xdr:col>50</xdr:col>
      <xdr:colOff>165100</xdr:colOff>
      <xdr:row>93</xdr:row>
      <xdr:rowOff>85522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592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102049</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39795" y="1570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14960</xdr:rowOff>
    </xdr:from>
    <xdr:to>
      <xdr:col>46</xdr:col>
      <xdr:colOff>38100</xdr:colOff>
      <xdr:row>92</xdr:row>
      <xdr:rowOff>116560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57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133087</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50795" y="1556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134696</xdr:rowOff>
    </xdr:from>
    <xdr:to>
      <xdr:col>41</xdr:col>
      <xdr:colOff>101600</xdr:colOff>
      <xdr:row>92</xdr:row>
      <xdr:rowOff>64846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57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81373</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61795" y="1551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18923</xdr:rowOff>
    </xdr:from>
    <xdr:to>
      <xdr:col>36</xdr:col>
      <xdr:colOff>165100</xdr:colOff>
      <xdr:row>94</xdr:row>
      <xdr:rowOff>120523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13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137050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591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75757</xdr:rowOff>
    </xdr:from>
    <xdr:to>
      <xdr:col>85</xdr:col>
      <xdr:colOff>127000</xdr:colOff>
      <xdr:row>37</xdr:row>
      <xdr:rowOff>80057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419407"/>
          <a:ext cx="838200" cy="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75757</xdr:rowOff>
    </xdr:from>
    <xdr:to>
      <xdr:col>81</xdr:col>
      <xdr:colOff>50800</xdr:colOff>
      <xdr:row>37</xdr:row>
      <xdr:rowOff>123056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419407"/>
          <a:ext cx="889000" cy="4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98889</xdr:rowOff>
    </xdr:from>
    <xdr:to>
      <xdr:col>76</xdr:col>
      <xdr:colOff>114300</xdr:colOff>
      <xdr:row>37</xdr:row>
      <xdr:rowOff>123056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442539"/>
          <a:ext cx="8890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98889</xdr:rowOff>
    </xdr:from>
    <xdr:to>
      <xdr:col>71</xdr:col>
      <xdr:colOff>177800</xdr:colOff>
      <xdr:row>37</xdr:row>
      <xdr:rowOff>109383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442539"/>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7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52134</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2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24957</xdr:rowOff>
    </xdr:from>
    <xdr:to>
      <xdr:col>81</xdr:col>
      <xdr:colOff>101600</xdr:colOff>
      <xdr:row>37</xdr:row>
      <xdr:rowOff>126557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36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143084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14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72256</xdr:rowOff>
    </xdr:from>
    <xdr:to>
      <xdr:col>76</xdr:col>
      <xdr:colOff>165100</xdr:colOff>
      <xdr:row>38</xdr:row>
      <xdr:rowOff>2406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1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18933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19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48089</xdr:rowOff>
    </xdr:from>
    <xdr:to>
      <xdr:col>72</xdr:col>
      <xdr:colOff>38100</xdr:colOff>
      <xdr:row>37</xdr:row>
      <xdr:rowOff>149689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3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166216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16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58583</xdr:rowOff>
    </xdr:from>
    <xdr:to>
      <xdr:col>67</xdr:col>
      <xdr:colOff>101600</xdr:colOff>
      <xdr:row>37</xdr:row>
      <xdr:rowOff>160183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0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5260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17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129076</xdr:rowOff>
    </xdr:from>
    <xdr:to>
      <xdr:col>85</xdr:col>
      <xdr:colOff>127000</xdr:colOff>
      <xdr:row>56</xdr:row>
      <xdr:rowOff>150923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730276"/>
          <a:ext cx="8382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3167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775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150923</xdr:rowOff>
    </xdr:from>
    <xdr:to>
      <xdr:col>81</xdr:col>
      <xdr:colOff>50800</xdr:colOff>
      <xdr:row>57</xdr:row>
      <xdr:rowOff>54073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752123"/>
          <a:ext cx="889000" cy="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54073</xdr:rowOff>
    </xdr:from>
    <xdr:to>
      <xdr:col>76</xdr:col>
      <xdr:colOff>114300</xdr:colOff>
      <xdr:row>57</xdr:row>
      <xdr:rowOff>80612</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826723"/>
          <a:ext cx="889000" cy="2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153367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31812</xdr:rowOff>
    </xdr:from>
    <xdr:to>
      <xdr:col>71</xdr:col>
      <xdr:colOff>177800</xdr:colOff>
      <xdr:row>57</xdr:row>
      <xdr:rowOff>80612</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804462"/>
          <a:ext cx="889000" cy="4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137410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78276</xdr:rowOff>
    </xdr:from>
    <xdr:to>
      <xdr:col>85</xdr:col>
      <xdr:colOff>177800</xdr:colOff>
      <xdr:row>57</xdr:row>
      <xdr:rowOff>8426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101153</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5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100123</xdr:rowOff>
    </xdr:from>
    <xdr:to>
      <xdr:col>81</xdr:col>
      <xdr:colOff>101600</xdr:colOff>
      <xdr:row>57</xdr:row>
      <xdr:rowOff>30273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70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46800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47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3273</xdr:rowOff>
    </xdr:from>
    <xdr:to>
      <xdr:col>76</xdr:col>
      <xdr:colOff>165100</xdr:colOff>
      <xdr:row>57</xdr:row>
      <xdr:rowOff>104873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77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121400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55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29812</xdr:rowOff>
    </xdr:from>
    <xdr:to>
      <xdr:col>72</xdr:col>
      <xdr:colOff>38100</xdr:colOff>
      <xdr:row>57</xdr:row>
      <xdr:rowOff>131412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80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147939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5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152462</xdr:rowOff>
    </xdr:from>
    <xdr:to>
      <xdr:col>67</xdr:col>
      <xdr:colOff>101600</xdr:colOff>
      <xdr:row>57</xdr:row>
      <xdr:rowOff>82612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7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99139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52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11418</xdr:rowOff>
    </xdr:from>
    <xdr:to>
      <xdr:col>85</xdr:col>
      <xdr:colOff>127000</xdr:colOff>
      <xdr:row>79</xdr:row>
      <xdr:rowOff>38812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55968"/>
          <a:ext cx="8382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165188</xdr:rowOff>
    </xdr:from>
    <xdr:to>
      <xdr:col>81</xdr:col>
      <xdr:colOff>50800</xdr:colOff>
      <xdr:row>79</xdr:row>
      <xdr:rowOff>11418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38288"/>
          <a:ext cx="889000" cy="1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6159</xdr:rowOff>
    </xdr:from>
    <xdr:to>
      <xdr:col>76</xdr:col>
      <xdr:colOff>114300</xdr:colOff>
      <xdr:row>78</xdr:row>
      <xdr:rowOff>165188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207809"/>
          <a:ext cx="889000" cy="3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63691</xdr:rowOff>
    </xdr:from>
    <xdr:to>
      <xdr:col>71</xdr:col>
      <xdr:colOff>177800</xdr:colOff>
      <xdr:row>77</xdr:row>
      <xdr:rowOff>6159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2065191"/>
          <a:ext cx="889000" cy="11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12044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38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13264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38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159462</xdr:rowOff>
    </xdr:from>
    <xdr:to>
      <xdr:col>85</xdr:col>
      <xdr:colOff>177800</xdr:colOff>
      <xdr:row>79</xdr:row>
      <xdr:rowOff>89612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3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74389</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4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132068</xdr:rowOff>
    </xdr:from>
    <xdr:to>
      <xdr:col>81</xdr:col>
      <xdr:colOff>101600</xdr:colOff>
      <xdr:row>79</xdr:row>
      <xdr:rowOff>62218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53345</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597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114388</xdr:rowOff>
    </xdr:from>
    <xdr:to>
      <xdr:col>76</xdr:col>
      <xdr:colOff>165100</xdr:colOff>
      <xdr:row>79</xdr:row>
      <xdr:rowOff>44538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4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35665</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58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126809</xdr:rowOff>
    </xdr:from>
    <xdr:to>
      <xdr:col>72</xdr:col>
      <xdr:colOff>38100</xdr:colOff>
      <xdr:row>77</xdr:row>
      <xdr:rowOff>56959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15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73486</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36111" y="1293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12891</xdr:rowOff>
    </xdr:from>
    <xdr:to>
      <xdr:col>67</xdr:col>
      <xdr:colOff>101600</xdr:colOff>
      <xdr:row>70</xdr:row>
      <xdr:rowOff>114491</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20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131018</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47111" y="1178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5587</xdr:rowOff>
    </xdr:from>
    <xdr:to>
      <xdr:col>85</xdr:col>
      <xdr:colOff>127000</xdr:colOff>
      <xdr:row>92</xdr:row>
      <xdr:rowOff>88061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5607537"/>
          <a:ext cx="838200" cy="2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86779</xdr:rowOff>
    </xdr:from>
    <xdr:to>
      <xdr:col>81</xdr:col>
      <xdr:colOff>50800</xdr:colOff>
      <xdr:row>91</xdr:row>
      <xdr:rowOff>5587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5517279"/>
          <a:ext cx="889000" cy="9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44692</xdr:rowOff>
    </xdr:from>
    <xdr:to>
      <xdr:col>76</xdr:col>
      <xdr:colOff>114300</xdr:colOff>
      <xdr:row>90</xdr:row>
      <xdr:rowOff>86779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5475192"/>
          <a:ext cx="889000" cy="4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44692</xdr:rowOff>
    </xdr:from>
    <xdr:to>
      <xdr:col>71</xdr:col>
      <xdr:colOff>177800</xdr:colOff>
      <xdr:row>90</xdr:row>
      <xdr:rowOff>74955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5475192"/>
          <a:ext cx="889000" cy="3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75404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118076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37261</xdr:rowOff>
    </xdr:from>
    <xdr:to>
      <xdr:col>85</xdr:col>
      <xdr:colOff>177800</xdr:colOff>
      <xdr:row>92</xdr:row>
      <xdr:rowOff>138861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58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60138</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66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126237</xdr:rowOff>
    </xdr:from>
    <xdr:to>
      <xdr:col>81</xdr:col>
      <xdr:colOff>101600</xdr:colOff>
      <xdr:row>91</xdr:row>
      <xdr:rowOff>56387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555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72914</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181795" y="1533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35979</xdr:rowOff>
    </xdr:from>
    <xdr:to>
      <xdr:col>76</xdr:col>
      <xdr:colOff>165100</xdr:colOff>
      <xdr:row>90</xdr:row>
      <xdr:rowOff>137579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546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154106</xdr:rowOff>
    </xdr:from>
    <xdr:ext cx="59901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292795" y="152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165342</xdr:rowOff>
    </xdr:from>
    <xdr:to>
      <xdr:col>72</xdr:col>
      <xdr:colOff>38100</xdr:colOff>
      <xdr:row>90</xdr:row>
      <xdr:rowOff>95492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542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112019</xdr:rowOff>
    </xdr:from>
    <xdr:ext cx="59901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03795" y="1519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24155</xdr:rowOff>
    </xdr:from>
    <xdr:to>
      <xdr:col>67</xdr:col>
      <xdr:colOff>101600</xdr:colOff>
      <xdr:row>90</xdr:row>
      <xdr:rowOff>125755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545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142282</xdr:rowOff>
    </xdr:from>
    <xdr:ext cx="599010"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14795" y="1522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総務費では、持続可能な財政運営に向け財政調整基金から清掃施設整備・公共施設管理等の基金へ大幅な積み替えを行ったことで、一人当たりのコストは前年比</a:t>
          </a:r>
          <a:r>
            <a:rPr kumimoji="1" lang="en-US" altLang="ja-JP" sz="1200">
              <a:solidFill>
                <a:schemeClr val="tx1"/>
              </a:solidFill>
              <a:latin typeface="ＭＳ Ｐゴシック" panose="020B0600070205080204" pitchFamily="50" charset="-128"/>
              <a:ea typeface="ＭＳ Ｐゴシック" panose="020B0600070205080204" pitchFamily="50" charset="-128"/>
            </a:rPr>
            <a:t>141,117</a:t>
          </a:r>
          <a:r>
            <a:rPr kumimoji="1" lang="ja-JP" altLang="en-US" sz="1200">
              <a:solidFill>
                <a:schemeClr val="tx1"/>
              </a:solidFill>
              <a:latin typeface="ＭＳ Ｐゴシック" panose="020B0600070205080204" pitchFamily="50" charset="-128"/>
              <a:ea typeface="ＭＳ Ｐゴシック" panose="020B0600070205080204" pitchFamily="50" charset="-128"/>
            </a:rPr>
            <a:t>円の大幅増となった。民生費のコスト増の要因としては、国施策による非課税世帯への物価高騰支援として、対象世帯に</a:t>
          </a:r>
          <a:r>
            <a:rPr kumimoji="1" lang="en-US" altLang="ja-JP" sz="1200">
              <a:solidFill>
                <a:schemeClr val="tx1"/>
              </a:solidFill>
              <a:latin typeface="ＭＳ Ｐゴシック" panose="020B0600070205080204" pitchFamily="50" charset="-128"/>
              <a:ea typeface="ＭＳ Ｐゴシック" panose="020B0600070205080204" pitchFamily="50" charset="-128"/>
            </a:rPr>
            <a:t>10</a:t>
          </a:r>
          <a:r>
            <a:rPr kumimoji="1" lang="ja-JP" altLang="en-US" sz="1200">
              <a:solidFill>
                <a:schemeClr val="tx1"/>
              </a:solidFill>
              <a:latin typeface="ＭＳ Ｐゴシック" panose="020B0600070205080204" pitchFamily="50" charset="-128"/>
              <a:ea typeface="ＭＳ Ｐゴシック" panose="020B0600070205080204" pitchFamily="50" charset="-128"/>
            </a:rPr>
            <a:t>万円の給付、さらに子育て世帯には</a:t>
          </a:r>
          <a:r>
            <a:rPr kumimoji="1" lang="en-US" altLang="ja-JP" sz="1200">
              <a:solidFill>
                <a:schemeClr val="tx1"/>
              </a:solidFill>
              <a:latin typeface="ＭＳ Ｐゴシック" panose="020B0600070205080204" pitchFamily="50" charset="-128"/>
              <a:ea typeface="ＭＳ Ｐゴシック" panose="020B0600070205080204" pitchFamily="50" charset="-128"/>
            </a:rPr>
            <a:t>5</a:t>
          </a:r>
          <a:r>
            <a:rPr kumimoji="1" lang="ja-JP" altLang="en-US" sz="1200">
              <a:solidFill>
                <a:schemeClr val="tx1"/>
              </a:solidFill>
              <a:latin typeface="ＭＳ Ｐゴシック" panose="020B0600070205080204" pitchFamily="50" charset="-128"/>
              <a:ea typeface="ＭＳ Ｐゴシック" panose="020B0600070205080204" pitchFamily="50" charset="-128"/>
            </a:rPr>
            <a:t>万円</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人の上乗せ給付を実施したことで給付事業費が</a:t>
          </a:r>
          <a:r>
            <a:rPr kumimoji="1" lang="en-US" altLang="ja-JP" sz="1200">
              <a:solidFill>
                <a:schemeClr val="tx1"/>
              </a:solidFill>
              <a:latin typeface="ＭＳ Ｐゴシック" panose="020B0600070205080204" pitchFamily="50" charset="-128"/>
              <a:ea typeface="ＭＳ Ｐゴシック" panose="020B0600070205080204" pitchFamily="50" charset="-128"/>
            </a:rPr>
            <a:t>2.3</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億円皆増したことや、前年度からの繰越事業として実施した障がい者グループホーム整備事業が挙げられる。農林水産業費では、森安・万波線をはじめとする林道整備事業費が減となったほか、令和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4</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年度に完了した農産物直売施設の整備軽費が皆減となった結果、一人当たりのコストとしては</a:t>
          </a:r>
          <a:r>
            <a:rPr kumimoji="1" lang="en-US" altLang="ja-JP" sz="1200">
              <a:solidFill>
                <a:schemeClr val="tx1"/>
              </a:solidFill>
              <a:latin typeface="ＭＳ Ｐゴシック" panose="020B0600070205080204" pitchFamily="50" charset="-128"/>
              <a:ea typeface="ＭＳ Ｐゴシック" panose="020B0600070205080204" pitchFamily="50" charset="-128"/>
            </a:rPr>
            <a:t>9,093</a:t>
          </a:r>
          <a:r>
            <a:rPr kumimoji="1" lang="ja-JP" altLang="en-US" sz="1200">
              <a:solidFill>
                <a:schemeClr val="tx1"/>
              </a:solidFill>
              <a:latin typeface="ＭＳ Ｐゴシック" panose="020B0600070205080204" pitchFamily="50" charset="-128"/>
              <a:ea typeface="ＭＳ Ｐゴシック" panose="020B0600070205080204" pitchFamily="50" charset="-128"/>
            </a:rPr>
            <a:t>円の減となった。商工費においては、コロナ禍収束に伴う事業者への融資額減少により金融機関への預託金が</a:t>
          </a:r>
          <a:r>
            <a:rPr kumimoji="1" lang="en-US" altLang="ja-JP" sz="1200">
              <a:solidFill>
                <a:schemeClr val="tx1"/>
              </a:solidFill>
              <a:latin typeface="ＭＳ Ｐゴシック" panose="020B0600070205080204" pitchFamily="50" charset="-128"/>
              <a:ea typeface="ＭＳ Ｐゴシック" panose="020B0600070205080204" pitchFamily="50" charset="-128"/>
            </a:rPr>
            <a:t>2</a:t>
          </a:r>
          <a:r>
            <a:rPr kumimoji="1" lang="ja-JP" altLang="en-US" sz="1200">
              <a:solidFill>
                <a:schemeClr val="tx1"/>
              </a:solidFill>
              <a:latin typeface="ＭＳ Ｐゴシック" panose="020B0600070205080204" pitchFamily="50" charset="-128"/>
              <a:ea typeface="ＭＳ Ｐゴシック" panose="020B0600070205080204" pitchFamily="50" charset="-128"/>
            </a:rPr>
            <a:t>億円減少したほか、食材・燃料費高騰への対策として前年度に実施したプレミアム商品券事業が皆減となり、コストも</a:t>
          </a:r>
          <a:r>
            <a:rPr kumimoji="1" lang="en-US" altLang="ja-JP" sz="1200">
              <a:solidFill>
                <a:schemeClr val="tx1"/>
              </a:solidFill>
              <a:latin typeface="ＭＳ Ｐゴシック" panose="020B0600070205080204" pitchFamily="50" charset="-128"/>
              <a:ea typeface="ＭＳ Ｐゴシック" panose="020B0600070205080204" pitchFamily="50" charset="-128"/>
            </a:rPr>
            <a:t>13,553</a:t>
          </a:r>
          <a:r>
            <a:rPr kumimoji="1" lang="ja-JP" altLang="en-US" sz="1200">
              <a:solidFill>
                <a:schemeClr val="tx1"/>
              </a:solidFill>
              <a:latin typeface="ＭＳ Ｐゴシック" panose="020B0600070205080204" pitchFamily="50" charset="-128"/>
              <a:ea typeface="ＭＳ Ｐゴシック" panose="020B0600070205080204" pitchFamily="50" charset="-128"/>
            </a:rPr>
            <a:t>円の減となった。土木費では、物価高騰・人件費の上昇の影響を受け、例年並みの降雪量・除雪出動回数であったにも関わらず除雪費が増額したほか、道整備交付金など補助事業の増額などを受け、一人当たりコストも</a:t>
          </a:r>
          <a:r>
            <a:rPr kumimoji="1" lang="en-US" altLang="ja-JP" sz="1200">
              <a:solidFill>
                <a:schemeClr val="tx1"/>
              </a:solidFill>
              <a:latin typeface="ＭＳ Ｐゴシック" panose="020B0600070205080204" pitchFamily="50" charset="-128"/>
              <a:ea typeface="ＭＳ Ｐゴシック" panose="020B0600070205080204" pitchFamily="50" charset="-128"/>
            </a:rPr>
            <a:t>15,600</a:t>
          </a:r>
          <a:r>
            <a:rPr kumimoji="1" lang="ja-JP" altLang="en-US" sz="1200">
              <a:solidFill>
                <a:schemeClr val="tx1"/>
              </a:solidFill>
              <a:latin typeface="ＭＳ Ｐゴシック" panose="020B0600070205080204" pitchFamily="50" charset="-128"/>
              <a:ea typeface="ＭＳ Ｐゴシック" panose="020B0600070205080204" pitchFamily="50" charset="-128"/>
            </a:rPr>
            <a:t>円増する結果となった。公債費については、合併特例債など過去の大型事業にかかる償還が計画どおりに進んでいることから、一人当たり</a:t>
          </a:r>
          <a:r>
            <a:rPr kumimoji="1" lang="en-US" altLang="ja-JP" sz="1200">
              <a:solidFill>
                <a:schemeClr val="tx1"/>
              </a:solidFill>
              <a:latin typeface="ＭＳ Ｐゴシック" panose="020B0600070205080204" pitchFamily="50" charset="-128"/>
              <a:ea typeface="ＭＳ Ｐゴシック" panose="020B0600070205080204" pitchFamily="50" charset="-128"/>
            </a:rPr>
            <a:t>19,994</a:t>
          </a:r>
          <a:r>
            <a:rPr kumimoji="1" lang="ja-JP" altLang="en-US" sz="1200">
              <a:solidFill>
                <a:schemeClr val="tx1"/>
              </a:solidFill>
              <a:latin typeface="ＭＳ Ｐゴシック" panose="020B0600070205080204" pitchFamily="50" charset="-128"/>
              <a:ea typeface="ＭＳ Ｐゴシック" panose="020B0600070205080204" pitchFamily="50" charset="-128"/>
            </a:rPr>
            <a:t>円の減となった。当市は市町村合併により広大な面積を有し、広範囲を網羅した行政運営のため本庁舎のほか</a:t>
          </a:r>
          <a:r>
            <a:rPr kumimoji="1" lang="en-US" altLang="ja-JP" sz="1200">
              <a:solidFill>
                <a:schemeClr val="tx1"/>
              </a:solidFill>
              <a:latin typeface="ＭＳ Ｐゴシック" panose="020B0600070205080204" pitchFamily="50" charset="-128"/>
              <a:ea typeface="ＭＳ Ｐゴシック" panose="020B0600070205080204" pitchFamily="50" charset="-128"/>
            </a:rPr>
            <a:t>3</a:t>
          </a:r>
          <a:r>
            <a:rPr kumimoji="1" lang="ja-JP" altLang="en-US" sz="1200">
              <a:solidFill>
                <a:schemeClr val="tx1"/>
              </a:solidFill>
              <a:latin typeface="ＭＳ Ｐゴシック" panose="020B0600070205080204" pitchFamily="50" charset="-128"/>
              <a:ea typeface="ＭＳ Ｐゴシック" panose="020B0600070205080204" pitchFamily="50" charset="-128"/>
            </a:rPr>
            <a:t>つの振興事務所を構えて行政サービスを提供している。特に総務費は市営バス運行経費や防災諸費、地域振興経費などの市民サービスに直結する経費が計上されていることから住民一人当たりのコストは高止まりする傾向となる。今後も市民サービス水準を維持しつつ行政運営の効率化を図り健全な財政運営に努める。</a:t>
          </a:r>
        </a:p>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　財政調整基金については、これまで</a:t>
          </a:r>
          <a:r>
            <a:rPr kumimoji="1" lang="en-US" altLang="ja-JP" sz="1200">
              <a:solidFill>
                <a:schemeClr val="tx1"/>
              </a:solidFill>
              <a:latin typeface="ＭＳ ゴシック" pitchFamily="49" charset="-128"/>
              <a:ea typeface="ＭＳ ゴシック" pitchFamily="49" charset="-128"/>
            </a:rPr>
            <a:t>60</a:t>
          </a:r>
          <a:r>
            <a:rPr kumimoji="1" lang="ja-JP" altLang="en-US" sz="1200">
              <a:solidFill>
                <a:schemeClr val="tx1"/>
              </a:solidFill>
              <a:latin typeface="ＭＳ ゴシック" pitchFamily="49" charset="-128"/>
              <a:ea typeface="ＭＳ ゴシック" pitchFamily="49" charset="-128"/>
            </a:rPr>
            <a:t>億～</a:t>
          </a:r>
          <a:r>
            <a:rPr kumimoji="1" lang="en-US" altLang="ja-JP" sz="1200">
              <a:solidFill>
                <a:schemeClr val="tx1"/>
              </a:solidFill>
              <a:latin typeface="ＭＳ ゴシック" pitchFamily="49" charset="-128"/>
              <a:ea typeface="ＭＳ ゴシック" pitchFamily="49" charset="-128"/>
            </a:rPr>
            <a:t>65</a:t>
          </a:r>
          <a:r>
            <a:rPr kumimoji="1" lang="ja-JP" altLang="en-US" sz="1200">
              <a:solidFill>
                <a:schemeClr val="tx1"/>
              </a:solidFill>
              <a:latin typeface="ＭＳ ゴシック" pitchFamily="49" charset="-128"/>
              <a:ea typeface="ＭＳ ゴシック" pitchFamily="49" charset="-128"/>
            </a:rPr>
            <a:t>億円を適正な規模として確保してきたが、令和</a:t>
          </a:r>
          <a:r>
            <a:rPr kumimoji="1" lang="en-US" altLang="ja-JP" sz="1200">
              <a:solidFill>
                <a:schemeClr val="tx1"/>
              </a:solidFill>
              <a:latin typeface="ＭＳ ゴシック" pitchFamily="49" charset="-128"/>
              <a:ea typeface="ＭＳ ゴシック" pitchFamily="49" charset="-128"/>
            </a:rPr>
            <a:t>5</a:t>
          </a:r>
          <a:r>
            <a:rPr kumimoji="1" lang="ja-JP" altLang="en-US" sz="1200">
              <a:solidFill>
                <a:schemeClr val="tx1"/>
              </a:solidFill>
              <a:latin typeface="ＭＳ ゴシック" pitchFamily="49" charset="-128"/>
              <a:ea typeface="ＭＳ ゴシック" pitchFamily="49" charset="-128"/>
            </a:rPr>
            <a:t>年度からの新たな方針として標準財政規模の</a:t>
          </a:r>
          <a:r>
            <a:rPr kumimoji="1" lang="en-US" altLang="ja-JP" sz="1200">
              <a:solidFill>
                <a:schemeClr val="tx1"/>
              </a:solidFill>
              <a:latin typeface="ＭＳ ゴシック" pitchFamily="49" charset="-128"/>
              <a:ea typeface="ＭＳ ゴシック" pitchFamily="49" charset="-128"/>
            </a:rPr>
            <a:t>20</a:t>
          </a:r>
          <a:r>
            <a:rPr kumimoji="1" lang="ja-JP" altLang="en-US" sz="1200">
              <a:solidFill>
                <a:schemeClr val="tx1"/>
              </a:solidFill>
              <a:latin typeface="ＭＳ ゴシック" pitchFamily="49" charset="-128"/>
              <a:ea typeface="ＭＳ ゴシック" pitchFamily="49" charset="-128"/>
            </a:rPr>
            <a:t>％相当額（約</a:t>
          </a:r>
          <a:r>
            <a:rPr kumimoji="1" lang="en-US" altLang="ja-JP" sz="1200">
              <a:solidFill>
                <a:schemeClr val="tx1"/>
              </a:solidFill>
              <a:latin typeface="ＭＳ ゴシック" pitchFamily="49" charset="-128"/>
              <a:ea typeface="ＭＳ ゴシック" pitchFamily="49" charset="-128"/>
            </a:rPr>
            <a:t>22</a:t>
          </a:r>
          <a:r>
            <a:rPr kumimoji="1" lang="ja-JP" altLang="en-US" sz="1200">
              <a:solidFill>
                <a:schemeClr val="tx1"/>
              </a:solidFill>
              <a:latin typeface="ＭＳ ゴシック" pitchFamily="49" charset="-128"/>
              <a:ea typeface="ＭＳ ゴシック" pitchFamily="49" charset="-128"/>
            </a:rPr>
            <a:t>億円）は不測の事態に対処できるよう堅持するものとし、これに過去</a:t>
          </a:r>
          <a:r>
            <a:rPr kumimoji="1" lang="en-US" altLang="ja-JP" sz="1200">
              <a:solidFill>
                <a:schemeClr val="tx1"/>
              </a:solidFill>
              <a:latin typeface="ＭＳ ゴシック" pitchFamily="49" charset="-128"/>
              <a:ea typeface="ＭＳ ゴシック" pitchFamily="49" charset="-128"/>
            </a:rPr>
            <a:t>5</a:t>
          </a:r>
          <a:r>
            <a:rPr kumimoji="1" lang="ja-JP" altLang="en-US" sz="1200">
              <a:solidFill>
                <a:schemeClr val="tx1"/>
              </a:solidFill>
              <a:latin typeface="ＭＳ ゴシック" pitchFamily="49" charset="-128"/>
              <a:ea typeface="ＭＳ ゴシック" pitchFamily="49" charset="-128"/>
            </a:rPr>
            <a:t>年間における財政調整基金の取り崩し実績額を合わせた額（おおむね</a:t>
          </a:r>
          <a:r>
            <a:rPr kumimoji="1" lang="en-US" altLang="ja-JP" sz="1200">
              <a:solidFill>
                <a:schemeClr val="tx1"/>
              </a:solidFill>
              <a:latin typeface="ＭＳ ゴシック" pitchFamily="49" charset="-128"/>
              <a:ea typeface="ＭＳ ゴシック" pitchFamily="49" charset="-128"/>
            </a:rPr>
            <a:t>30</a:t>
          </a:r>
          <a:r>
            <a:rPr kumimoji="1" lang="ja-JP" altLang="en-US" sz="1200">
              <a:solidFill>
                <a:schemeClr val="tx1"/>
              </a:solidFill>
              <a:latin typeface="ＭＳ ゴシック" pitchFamily="49" charset="-128"/>
              <a:ea typeface="ＭＳ ゴシック" pitchFamily="49" charset="-128"/>
            </a:rPr>
            <a:t>億～</a:t>
          </a:r>
          <a:r>
            <a:rPr kumimoji="1" lang="en-US" altLang="ja-JP" sz="1200">
              <a:solidFill>
                <a:schemeClr val="tx1"/>
              </a:solidFill>
              <a:latin typeface="ＭＳ ゴシック" pitchFamily="49" charset="-128"/>
              <a:ea typeface="ＭＳ ゴシック" pitchFamily="49" charset="-128"/>
            </a:rPr>
            <a:t>33</a:t>
          </a:r>
          <a:r>
            <a:rPr kumimoji="1" lang="ja-JP" altLang="en-US" sz="1200">
              <a:solidFill>
                <a:schemeClr val="tx1"/>
              </a:solidFill>
              <a:latin typeface="ＭＳ ゴシック" pitchFamily="49" charset="-128"/>
              <a:ea typeface="ＭＳ ゴシック" pitchFamily="49" charset="-128"/>
            </a:rPr>
            <a:t>億円）の保有高となるよう運用方針を改めたことで、基金残高は</a:t>
          </a:r>
          <a:r>
            <a:rPr kumimoji="1" lang="en-US" altLang="ja-JP" sz="1200">
              <a:solidFill>
                <a:schemeClr val="tx1"/>
              </a:solidFill>
              <a:latin typeface="ＭＳ ゴシック" pitchFamily="49" charset="-128"/>
              <a:ea typeface="ＭＳ ゴシック" pitchFamily="49" charset="-128"/>
            </a:rPr>
            <a:t>30.15</a:t>
          </a:r>
          <a:r>
            <a:rPr kumimoji="1" lang="ja-JP" altLang="en-US" sz="1200">
              <a:solidFill>
                <a:schemeClr val="tx1"/>
              </a:solidFill>
              <a:latin typeface="ＭＳ ゴシック" pitchFamily="49" charset="-128"/>
              <a:ea typeface="ＭＳ ゴシック" pitchFamily="49" charset="-128"/>
            </a:rPr>
            <a:t>ポイントの減となった。実質収支額については、ケーブルテレビ事業の民間移行に伴う補助費の大幅な経費減などにより</a:t>
          </a:r>
          <a:r>
            <a:rPr kumimoji="1" lang="en-US" altLang="ja-JP" sz="1200">
              <a:solidFill>
                <a:schemeClr val="tx1"/>
              </a:solidFill>
              <a:latin typeface="ＭＳ ゴシック" pitchFamily="49" charset="-128"/>
              <a:ea typeface="ＭＳ ゴシック" pitchFamily="49" charset="-128"/>
            </a:rPr>
            <a:t>0.25</a:t>
          </a:r>
          <a:r>
            <a:rPr kumimoji="1" lang="ja-JP" altLang="en-US" sz="1200">
              <a:solidFill>
                <a:schemeClr val="tx1"/>
              </a:solidFill>
              <a:latin typeface="ＭＳ ゴシック" pitchFamily="49" charset="-128"/>
              <a:ea typeface="ＭＳ ゴシック" pitchFamily="49" charset="-128"/>
            </a:rPr>
            <a:t>ポイントの回復となったが、実質単年度収支については前述した財政調整基金の大規模な積み替えにより前年度比</a:t>
          </a:r>
          <a:r>
            <a:rPr kumimoji="1" lang="en-US" altLang="ja-JP" sz="1200">
              <a:solidFill>
                <a:schemeClr val="tx1"/>
              </a:solidFill>
              <a:latin typeface="ＭＳ ゴシック" pitchFamily="49" charset="-128"/>
              <a:ea typeface="ＭＳ ゴシック" pitchFamily="49" charset="-128"/>
            </a:rPr>
            <a:t>30.86</a:t>
          </a:r>
          <a:r>
            <a:rPr kumimoji="1" lang="ja-JP" altLang="en-US" sz="1200">
              <a:solidFill>
                <a:schemeClr val="tx1"/>
              </a:solidFill>
              <a:latin typeface="ＭＳ ゴシック" pitchFamily="49" charset="-128"/>
              <a:ea typeface="ＭＳ ゴシック" pitchFamily="49" charset="-128"/>
            </a:rPr>
            <a:t>ポイントの減となった。</a:t>
          </a:r>
          <a:endParaRPr kumimoji="1" lang="ja-JP" altLang="en-US" sz="1400">
            <a:solidFill>
              <a:schemeClr val="tx1"/>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一般会計からの基準内外の繰り出しを行っているため、全ての会計において黒字であり、連結実質赤字比率はない。</a:t>
          </a:r>
        </a:p>
        <a:p>
          <a:r>
            <a:rPr kumimoji="1" lang="ja-JP" altLang="en-US" sz="1400">
              <a:solidFill>
                <a:schemeClr val="tx1"/>
              </a:solidFill>
              <a:latin typeface="ＭＳ ゴシック" pitchFamily="49" charset="-128"/>
              <a:ea typeface="ＭＳ ゴシック" pitchFamily="49" charset="-128"/>
            </a:rPr>
            <a:t>　しかし、病院事業会計では診療収入の減少、下水道関係では公債費の大半を繰入金に依存している状況、国民健康保険では人口減に伴う加入者数の減少により保険料収入が減少傾向にあるなど、不安要素を抱えた中での財政運営となっており、一般会計からの繰出を増やすことが求められる状況が迫っている。</a:t>
          </a:r>
        </a:p>
        <a:p>
          <a:r>
            <a:rPr kumimoji="1" lang="ja-JP" altLang="en-US" sz="1400">
              <a:solidFill>
                <a:schemeClr val="tx1"/>
              </a:solidFill>
              <a:latin typeface="ＭＳ ゴシック" pitchFamily="49" charset="-128"/>
              <a:ea typeface="ＭＳ ゴシック" pitchFamily="49" charset="-128"/>
            </a:rPr>
            <a:t>　今後、全会計とも事業収益や利用料収益の確保の他、経常経費の圧縮に努め、上下水道会計においては、水道施設の長寿命化を進めることにより将来の大規模修繕費の抑制を図り、持続可能な運営を目指す。</a:t>
          </a: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latin typeface="ＭＳ ゴシック" pitchFamily="49" charset="-128"/>
              <a:ea typeface="ＭＳ ゴシック" pitchFamily="49" charset="-128"/>
            </a:rPr>
            <a:t>　元利償還金については、合併後の大型投資事業に対する起債の償還額が大きく、過去に発行した市債の償還終了に伴って前年比</a:t>
          </a:r>
          <a:r>
            <a:rPr kumimoji="1" lang="en-US" altLang="ja-JP" sz="1300">
              <a:solidFill>
                <a:schemeClr val="tx1"/>
              </a:solidFill>
              <a:latin typeface="ＭＳ ゴシック" pitchFamily="49" charset="-128"/>
              <a:ea typeface="ＭＳ ゴシック" pitchFamily="49" charset="-128"/>
            </a:rPr>
            <a:t>4</a:t>
          </a:r>
          <a:r>
            <a:rPr kumimoji="1" lang="ja-JP" altLang="en-US" sz="1300">
              <a:solidFill>
                <a:schemeClr val="tx1"/>
              </a:solidFill>
              <a:latin typeface="ＭＳ ゴシック" pitchFamily="49" charset="-128"/>
              <a:ea typeface="ＭＳ ゴシック" pitchFamily="49" charset="-128"/>
            </a:rPr>
            <a:t>億</a:t>
          </a:r>
          <a:r>
            <a:rPr kumimoji="1" lang="en-US" altLang="ja-JP" sz="1300">
              <a:solidFill>
                <a:schemeClr val="tx1"/>
              </a:solidFill>
              <a:latin typeface="ＭＳ ゴシック" pitchFamily="49" charset="-128"/>
              <a:ea typeface="ＭＳ ゴシック" pitchFamily="49" charset="-128"/>
            </a:rPr>
            <a:t>2,200</a:t>
          </a:r>
          <a:r>
            <a:rPr kumimoji="1" lang="ja-JP" altLang="en-US" sz="1300">
              <a:solidFill>
                <a:schemeClr val="tx1"/>
              </a:solidFill>
              <a:latin typeface="ＭＳ ゴシック" pitchFamily="49" charset="-128"/>
              <a:ea typeface="ＭＳ ゴシック" pitchFamily="49" charset="-128"/>
            </a:rPr>
            <a:t>万円の減となった。また、算入公債費等の額も</a:t>
          </a:r>
          <a:r>
            <a:rPr kumimoji="1" lang="en-US" altLang="ja-JP" sz="1300">
              <a:solidFill>
                <a:schemeClr val="tx1"/>
              </a:solidFill>
              <a:latin typeface="ＭＳ ゴシック" pitchFamily="49" charset="-128"/>
              <a:ea typeface="ＭＳ ゴシック" pitchFamily="49" charset="-128"/>
            </a:rPr>
            <a:t>2</a:t>
          </a:r>
          <a:r>
            <a:rPr kumimoji="1" lang="ja-JP" altLang="en-US" sz="1300">
              <a:solidFill>
                <a:schemeClr val="tx1"/>
              </a:solidFill>
              <a:latin typeface="ＭＳ ゴシック" pitchFamily="49" charset="-128"/>
              <a:ea typeface="ＭＳ ゴシック" pitchFamily="49" charset="-128"/>
            </a:rPr>
            <a:t>億</a:t>
          </a:r>
          <a:r>
            <a:rPr kumimoji="1" lang="en-US" altLang="ja-JP" sz="1300">
              <a:solidFill>
                <a:schemeClr val="tx1"/>
              </a:solidFill>
              <a:latin typeface="ＭＳ ゴシック" pitchFamily="49" charset="-128"/>
              <a:ea typeface="ＭＳ ゴシック" pitchFamily="49" charset="-128"/>
            </a:rPr>
            <a:t>9,800</a:t>
          </a:r>
          <a:r>
            <a:rPr kumimoji="1" lang="ja-JP" altLang="en-US" sz="1300">
              <a:solidFill>
                <a:schemeClr val="tx1"/>
              </a:solidFill>
              <a:latin typeface="ＭＳ ゴシック" pitchFamily="49" charset="-128"/>
              <a:ea typeface="ＭＳ ゴシック" pitchFamily="49" charset="-128"/>
            </a:rPr>
            <a:t>万円の減となっており、実質公債費比率の分子の額は前年度と比較し</a:t>
          </a:r>
          <a:r>
            <a:rPr kumimoji="1" lang="en-US" altLang="ja-JP" sz="1300">
              <a:solidFill>
                <a:schemeClr val="tx1"/>
              </a:solidFill>
              <a:latin typeface="ＭＳ ゴシック" pitchFamily="49" charset="-128"/>
              <a:ea typeface="ＭＳ ゴシック" pitchFamily="49" charset="-128"/>
            </a:rPr>
            <a:t>1</a:t>
          </a:r>
          <a:r>
            <a:rPr kumimoji="1" lang="ja-JP" altLang="en-US" sz="1300">
              <a:solidFill>
                <a:schemeClr val="tx1"/>
              </a:solidFill>
              <a:latin typeface="ＭＳ ゴシック" pitchFamily="49" charset="-128"/>
              <a:ea typeface="ＭＳ ゴシック" pitchFamily="49" charset="-128"/>
            </a:rPr>
            <a:t>億</a:t>
          </a:r>
          <a:r>
            <a:rPr kumimoji="1" lang="en-US" altLang="ja-JP" sz="1300">
              <a:solidFill>
                <a:schemeClr val="tx1"/>
              </a:solidFill>
              <a:latin typeface="ＭＳ ゴシック" pitchFamily="49" charset="-128"/>
              <a:ea typeface="ＭＳ ゴシック" pitchFamily="49" charset="-128"/>
            </a:rPr>
            <a:t>7,300</a:t>
          </a:r>
          <a:r>
            <a:rPr kumimoji="1" lang="ja-JP" altLang="en-US" sz="1300">
              <a:solidFill>
                <a:schemeClr val="tx1"/>
              </a:solidFill>
              <a:latin typeface="ＭＳ ゴシック" pitchFamily="49" charset="-128"/>
              <a:ea typeface="ＭＳ ゴシック" pitchFamily="49" charset="-128"/>
            </a:rPr>
            <a:t>万円の減となっている。</a:t>
          </a:r>
        </a:p>
        <a:p>
          <a:r>
            <a:rPr kumimoji="1" lang="ja-JP" altLang="en-US" sz="1300">
              <a:solidFill>
                <a:schemeClr val="tx1"/>
              </a:solidFill>
              <a:latin typeface="ＭＳ ゴシック" pitchFamily="49" charset="-128"/>
              <a:ea typeface="ＭＳ ゴシック" pitchFamily="49" charset="-128"/>
            </a:rPr>
            <a:t>　今後も、将来を見据えた計画的な事業実施や財政構造の健全化を図りながら、地方債の発行抑制や交付税措置の有利な起債の選択に努める。</a:t>
          </a: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一般会計等に係る地方債の現在高は、借入額に対し償還額が上回ることにより減少し、公営企業債等の繰入見込額も徐々に減少しつつあることから、将来負担額の全体では前年度と比較し</a:t>
          </a:r>
          <a:r>
            <a:rPr kumimoji="1" lang="en-US" altLang="ja-JP" sz="1400">
              <a:solidFill>
                <a:schemeClr val="tx1"/>
              </a:solidFill>
              <a:latin typeface="ＭＳ ゴシック" pitchFamily="49" charset="-128"/>
              <a:ea typeface="ＭＳ ゴシック" pitchFamily="49" charset="-128"/>
            </a:rPr>
            <a:t>15.6</a:t>
          </a:r>
          <a:r>
            <a:rPr kumimoji="1" lang="ja-JP" altLang="en-US" sz="1400">
              <a:solidFill>
                <a:schemeClr val="tx1"/>
              </a:solidFill>
              <a:latin typeface="ＭＳ ゴシック" pitchFamily="49" charset="-128"/>
              <a:ea typeface="ＭＳ ゴシック" pitchFamily="49" charset="-128"/>
            </a:rPr>
            <a:t>億円の減となった。</a:t>
          </a:r>
        </a:p>
        <a:p>
          <a:r>
            <a:rPr kumimoji="1" lang="ja-JP" altLang="en-US" sz="1400">
              <a:solidFill>
                <a:schemeClr val="tx1"/>
              </a:solidFill>
              <a:latin typeface="ＭＳ ゴシック" pitchFamily="49" charset="-128"/>
              <a:ea typeface="ＭＳ ゴシック" pitchFamily="49" charset="-128"/>
            </a:rPr>
            <a:t>　また、充当可能財源等については、基準財政需要額算入見込額が減少していることから充当可能財源等全体では前年度と比較し</a:t>
          </a:r>
          <a:r>
            <a:rPr kumimoji="1" lang="en-US" altLang="ja-JP" sz="1400">
              <a:solidFill>
                <a:schemeClr val="tx1"/>
              </a:solidFill>
              <a:latin typeface="ＭＳ ゴシック" pitchFamily="49" charset="-128"/>
              <a:ea typeface="ＭＳ ゴシック" pitchFamily="49" charset="-128"/>
            </a:rPr>
            <a:t>13.6</a:t>
          </a:r>
          <a:r>
            <a:rPr kumimoji="1" lang="ja-JP" altLang="en-US" sz="1400">
              <a:solidFill>
                <a:schemeClr val="tx1"/>
              </a:solidFill>
              <a:latin typeface="ＭＳ ゴシック" pitchFamily="49" charset="-128"/>
              <a:ea typeface="ＭＳ ゴシック" pitchFamily="49" charset="-128"/>
            </a:rPr>
            <a:t>億円の減となったが、前年度に続き将来負担額を充当可能財源が上回る結果となり、将来負担比率は算定されていない。　</a:t>
          </a:r>
        </a:p>
        <a:p>
          <a:r>
            <a:rPr kumimoji="1" lang="ja-JP" altLang="en-US" sz="1400">
              <a:solidFill>
                <a:schemeClr val="tx1"/>
              </a:solidFill>
              <a:latin typeface="ＭＳ ゴシック" pitchFamily="49" charset="-128"/>
              <a:ea typeface="ＭＳ ゴシック" pitchFamily="49" charset="-128"/>
            </a:rPr>
            <a:t>　今後も起債を発行する際には交付税措置の有利な起債を選択するとともに、基金の積み増しを行っていく方針であることから、比率は悪化しないと考えている。</a:t>
          </a: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岐阜県飛騨市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年度末の基金残高は全体で約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147.5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減少している。これは、スキー場のリフト整備や清掃施設、小学校の維持修繕工事、ふるさと納税寄附金を活用した各種事業などにかかる基金の取り崩しを行ったことによるものである。また、財政調整基金の運用方針を改め、特定目的基金への大幅な積み替えを行ったことで、財政調整基金残高は大きく減少する結果となっ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については将来の不測の事態に備えるため、引き続き必要額を確保していく。また、基金の使途を明確化したうえで、公共施設の老朽化対策など将来どうしても必要となる事業の財源を確保するため、今後も特定目的基金へ積み立てていく予定であ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ふるさと創生事業基金　：ふるさと創りのための施設整備、人材育成等の経費に充てるもの</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清掃施設整備事業基金　：清掃施設の機能を適正に維持管理するための修繕等に要する経費に充てるもの</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公共施設管理基金    　：市に設置する公共施設その他の工作物の計画的な保全及び撤去に要する経費に充てるもの</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合併基金　　　　　    ：合併後の市町村が地域住民の連帯強化又は合併関係市町村の区域における地域振興等の経費に充てるもの</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ふるさと創生事業基金　：ふるさと納税額が増加したことにより、取崩し額より積立額が多かったことによる増加</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公共施設管理基金  　　：観光施設の修繕事業に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億円活用した一方、今後の維持管理に備え</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億円積み増しを行ったことによる増加</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清掃施設整備事業基金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：清掃施設の修繕事業に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億円活用した一方、今後の維持管理に備え</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億円積み増しを行ったことによる増加</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合併基金　　　　　　　：利子運用に伴う増加</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ふるさと創生事業基金　：</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月から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月までのふるさと納税を一旦基金へ積み立てたうえで、寄附の目的に応じた事業へ充当する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公共施設管理基金   　 ：学校・教育施設等、老朽化し再整備を必要とする市有施設が多く、毎年度一定額を取り崩す必要がある。補正</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予算時において余裕が生じた場合には優先的に積戻し、一定の残高を維持する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清掃施設整備事業基金　：例年大規模な予算が必要となるごみ処理施設やし尿処理施設の整備事業へ充当する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合併基金　　　　　　　：平成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年度まで合併後の地域振興のため合併特例債を活用して積立てを行った合併基金については今後の積立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予定はないが、今後地域振興に資する公共施設整備など、基金の目的に応じた事業へ充当する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これまで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億円を適正な規模として確保してきたが、令和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年度の新たな方針として、標準財政規模の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％相当額（約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億円）は不測の事態に対処できるよう堅持するものとし、加えて過去</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年間における財政調整基金の取り崩し実績額（約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億円）を合わせた額（おおむね</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億円）を保有高の目安とした。これにより特定目的基金への大幅な積み替えを行ったことで前年比</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32.8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災害時等への備えとして一定規模の基金保有が必要である一方、昨今の人件費・物価高騰のあおりを受け公共施設の修繕に莫大な経費がかかる現状がある。中でもごみ処理施設や火葬場、し尿施設などは市民生活に直結するものであり、予算化の優先度が極めて高い。</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こうした状況は今後も継続すると考えられることから、標準財政規模の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相当をベースとして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億円程度を維持していく。また、財源調整のために取り崩した場合でも、決算に余剰が生じた場合などは優先的に財政調整基金に積み戻すことで必要額を確保できるよう努める。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利子相当額の積み立て以外、増減なし</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基本的に地方債発行の際には交付税算入率が高いものを借りる方針であることに加え、常にプライマリーバランス（借金する額と借金を返済する額の比較）が黒字となるように財政運営を図っている。今後も不測の事態における公債費発生に備え適宜積立を行う。</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W22" sqref="W22:Y29"/>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25991985</v>
      </c>
      <c r="BO4" s="436"/>
      <c r="BP4" s="436"/>
      <c r="BQ4" s="436"/>
      <c r="BR4" s="436"/>
      <c r="BS4" s="436"/>
      <c r="BT4" s="436"/>
      <c r="BU4" s="437"/>
      <c r="BV4" s="435">
        <v>23673262</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12</v>
      </c>
      <c r="CU4" s="576"/>
      <c r="CV4" s="576"/>
      <c r="CW4" s="576"/>
      <c r="CX4" s="576"/>
      <c r="CY4" s="576"/>
      <c r="CZ4" s="576"/>
      <c r="DA4" s="577"/>
      <c r="DB4" s="575">
        <v>11.8</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24515477</v>
      </c>
      <c r="BO5" s="407"/>
      <c r="BP5" s="407"/>
      <c r="BQ5" s="407"/>
      <c r="BR5" s="407"/>
      <c r="BS5" s="407"/>
      <c r="BT5" s="407"/>
      <c r="BU5" s="408"/>
      <c r="BV5" s="406">
        <v>22068907</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92.7</v>
      </c>
      <c r="CU5" s="404"/>
      <c r="CV5" s="404"/>
      <c r="CW5" s="404"/>
      <c r="CX5" s="404"/>
      <c r="CY5" s="404"/>
      <c r="CZ5" s="404"/>
      <c r="DA5" s="405"/>
      <c r="DB5" s="403">
        <v>93</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1476508</v>
      </c>
      <c r="BO6" s="407"/>
      <c r="BP6" s="407"/>
      <c r="BQ6" s="407"/>
      <c r="BR6" s="407"/>
      <c r="BS6" s="407"/>
      <c r="BT6" s="407"/>
      <c r="BU6" s="408"/>
      <c r="BV6" s="406">
        <v>1604355</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93.1</v>
      </c>
      <c r="CU6" s="550"/>
      <c r="CV6" s="550"/>
      <c r="CW6" s="550"/>
      <c r="CX6" s="550"/>
      <c r="CY6" s="550"/>
      <c r="CZ6" s="550"/>
      <c r="DA6" s="551"/>
      <c r="DB6" s="549">
        <v>93.9</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208173</v>
      </c>
      <c r="BO7" s="407"/>
      <c r="BP7" s="407"/>
      <c r="BQ7" s="407"/>
      <c r="BR7" s="407"/>
      <c r="BS7" s="407"/>
      <c r="BT7" s="407"/>
      <c r="BU7" s="408"/>
      <c r="BV7" s="406">
        <v>344468</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10568473</v>
      </c>
      <c r="CU7" s="407"/>
      <c r="CV7" s="407"/>
      <c r="CW7" s="407"/>
      <c r="CX7" s="407"/>
      <c r="CY7" s="407"/>
      <c r="CZ7" s="407"/>
      <c r="DA7" s="408"/>
      <c r="DB7" s="406">
        <v>10722261</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1268335</v>
      </c>
      <c r="BO8" s="407"/>
      <c r="BP8" s="407"/>
      <c r="BQ8" s="407"/>
      <c r="BR8" s="407"/>
      <c r="BS8" s="407"/>
      <c r="BT8" s="407"/>
      <c r="BU8" s="408"/>
      <c r="BV8" s="406">
        <v>1259887</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0.34</v>
      </c>
      <c r="CU8" s="510"/>
      <c r="CV8" s="510"/>
      <c r="CW8" s="510"/>
      <c r="CX8" s="510"/>
      <c r="CY8" s="510"/>
      <c r="CZ8" s="510"/>
      <c r="DA8" s="511"/>
      <c r="DB8" s="509">
        <v>0.33</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22538</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110</v>
      </c>
      <c r="AV9" s="465"/>
      <c r="AW9" s="465"/>
      <c r="AX9" s="465"/>
      <c r="AY9" s="420" t="s">
        <v>111</v>
      </c>
      <c r="AZ9" s="421"/>
      <c r="BA9" s="421"/>
      <c r="BB9" s="421"/>
      <c r="BC9" s="421"/>
      <c r="BD9" s="421"/>
      <c r="BE9" s="421"/>
      <c r="BF9" s="421"/>
      <c r="BG9" s="421"/>
      <c r="BH9" s="421"/>
      <c r="BI9" s="421"/>
      <c r="BJ9" s="421"/>
      <c r="BK9" s="421"/>
      <c r="BL9" s="421"/>
      <c r="BM9" s="422"/>
      <c r="BN9" s="406">
        <v>8448</v>
      </c>
      <c r="BO9" s="407"/>
      <c r="BP9" s="407"/>
      <c r="BQ9" s="407"/>
      <c r="BR9" s="407"/>
      <c r="BS9" s="407"/>
      <c r="BT9" s="407"/>
      <c r="BU9" s="408"/>
      <c r="BV9" s="406">
        <v>-285276</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11.1</v>
      </c>
      <c r="CU9" s="404"/>
      <c r="CV9" s="404"/>
      <c r="CW9" s="404"/>
      <c r="CX9" s="404"/>
      <c r="CY9" s="404"/>
      <c r="CZ9" s="404"/>
      <c r="DA9" s="405"/>
      <c r="DB9" s="403">
        <v>16</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24696</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110</v>
      </c>
      <c r="AV10" s="465"/>
      <c r="AW10" s="465"/>
      <c r="AX10" s="465"/>
      <c r="AY10" s="420" t="s">
        <v>115</v>
      </c>
      <c r="AZ10" s="421"/>
      <c r="BA10" s="421"/>
      <c r="BB10" s="421"/>
      <c r="BC10" s="421"/>
      <c r="BD10" s="421"/>
      <c r="BE10" s="421"/>
      <c r="BF10" s="421"/>
      <c r="BG10" s="421"/>
      <c r="BH10" s="421"/>
      <c r="BI10" s="421"/>
      <c r="BJ10" s="421"/>
      <c r="BK10" s="421"/>
      <c r="BL10" s="421"/>
      <c r="BM10" s="422"/>
      <c r="BN10" s="406">
        <v>692357</v>
      </c>
      <c r="BO10" s="407"/>
      <c r="BP10" s="407"/>
      <c r="BQ10" s="407"/>
      <c r="BR10" s="407"/>
      <c r="BS10" s="407"/>
      <c r="BT10" s="407"/>
      <c r="BU10" s="408"/>
      <c r="BV10" s="406">
        <v>781054</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66360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22106</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110</v>
      </c>
      <c r="AV12" s="465"/>
      <c r="AW12" s="465"/>
      <c r="AX12" s="465"/>
      <c r="AY12" s="420" t="s">
        <v>128</v>
      </c>
      <c r="AZ12" s="421"/>
      <c r="BA12" s="421"/>
      <c r="BB12" s="421"/>
      <c r="BC12" s="421"/>
      <c r="BD12" s="421"/>
      <c r="BE12" s="421"/>
      <c r="BF12" s="421"/>
      <c r="BG12" s="421"/>
      <c r="BH12" s="421"/>
      <c r="BI12" s="421"/>
      <c r="BJ12" s="421"/>
      <c r="BK12" s="421"/>
      <c r="BL12" s="421"/>
      <c r="BM12" s="422"/>
      <c r="BN12" s="406">
        <v>3970000</v>
      </c>
      <c r="BO12" s="407"/>
      <c r="BP12" s="407"/>
      <c r="BQ12" s="407"/>
      <c r="BR12" s="407"/>
      <c r="BS12" s="407"/>
      <c r="BT12" s="407"/>
      <c r="BU12" s="408"/>
      <c r="BV12" s="406">
        <v>570000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21881</v>
      </c>
      <c r="S13" s="494"/>
      <c r="T13" s="494"/>
      <c r="U13" s="494"/>
      <c r="V13" s="495"/>
      <c r="W13" s="496" t="s">
        <v>131</v>
      </c>
      <c r="X13" s="392"/>
      <c r="Y13" s="392"/>
      <c r="Z13" s="392"/>
      <c r="AA13" s="392"/>
      <c r="AB13" s="393"/>
      <c r="AC13" s="359">
        <v>991</v>
      </c>
      <c r="AD13" s="360"/>
      <c r="AE13" s="360"/>
      <c r="AF13" s="360"/>
      <c r="AG13" s="361"/>
      <c r="AH13" s="359">
        <v>1064</v>
      </c>
      <c r="AI13" s="360"/>
      <c r="AJ13" s="360"/>
      <c r="AK13" s="360"/>
      <c r="AL13" s="419"/>
      <c r="AM13" s="463" t="s">
        <v>132</v>
      </c>
      <c r="AN13" s="363"/>
      <c r="AO13" s="363"/>
      <c r="AP13" s="363"/>
      <c r="AQ13" s="363"/>
      <c r="AR13" s="363"/>
      <c r="AS13" s="363"/>
      <c r="AT13" s="364"/>
      <c r="AU13" s="464" t="s">
        <v>90</v>
      </c>
      <c r="AV13" s="465"/>
      <c r="AW13" s="465"/>
      <c r="AX13" s="465"/>
      <c r="AY13" s="420" t="s">
        <v>133</v>
      </c>
      <c r="AZ13" s="421"/>
      <c r="BA13" s="421"/>
      <c r="BB13" s="421"/>
      <c r="BC13" s="421"/>
      <c r="BD13" s="421"/>
      <c r="BE13" s="421"/>
      <c r="BF13" s="421"/>
      <c r="BG13" s="421"/>
      <c r="BH13" s="421"/>
      <c r="BI13" s="421"/>
      <c r="BJ13" s="421"/>
      <c r="BK13" s="421"/>
      <c r="BL13" s="421"/>
      <c r="BM13" s="422"/>
      <c r="BN13" s="406">
        <v>-3269195</v>
      </c>
      <c r="BO13" s="407"/>
      <c r="BP13" s="407"/>
      <c r="BQ13" s="407"/>
      <c r="BR13" s="407"/>
      <c r="BS13" s="407"/>
      <c r="BT13" s="407"/>
      <c r="BU13" s="408"/>
      <c r="BV13" s="406">
        <v>-7862</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12.2</v>
      </c>
      <c r="CU13" s="404"/>
      <c r="CV13" s="404"/>
      <c r="CW13" s="404"/>
      <c r="CX13" s="404"/>
      <c r="CY13" s="404"/>
      <c r="CZ13" s="404"/>
      <c r="DA13" s="405"/>
      <c r="DB13" s="403">
        <v>13.3</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22527</v>
      </c>
      <c r="S14" s="494"/>
      <c r="T14" s="494"/>
      <c r="U14" s="494"/>
      <c r="V14" s="495"/>
      <c r="W14" s="497"/>
      <c r="X14" s="395"/>
      <c r="Y14" s="395"/>
      <c r="Z14" s="395"/>
      <c r="AA14" s="395"/>
      <c r="AB14" s="396"/>
      <c r="AC14" s="486">
        <v>8.4</v>
      </c>
      <c r="AD14" s="487"/>
      <c r="AE14" s="487"/>
      <c r="AF14" s="487"/>
      <c r="AG14" s="488"/>
      <c r="AH14" s="486">
        <v>8.5</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22335</v>
      </c>
      <c r="S15" s="494"/>
      <c r="T15" s="494"/>
      <c r="U15" s="494"/>
      <c r="V15" s="495"/>
      <c r="W15" s="496" t="s">
        <v>137</v>
      </c>
      <c r="X15" s="392"/>
      <c r="Y15" s="392"/>
      <c r="Z15" s="392"/>
      <c r="AA15" s="392"/>
      <c r="AB15" s="393"/>
      <c r="AC15" s="359">
        <v>3949</v>
      </c>
      <c r="AD15" s="360"/>
      <c r="AE15" s="360"/>
      <c r="AF15" s="360"/>
      <c r="AG15" s="361"/>
      <c r="AH15" s="359">
        <v>4128</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3373395</v>
      </c>
      <c r="BO15" s="436"/>
      <c r="BP15" s="436"/>
      <c r="BQ15" s="436"/>
      <c r="BR15" s="436"/>
      <c r="BS15" s="436"/>
      <c r="BT15" s="436"/>
      <c r="BU15" s="437"/>
      <c r="BV15" s="435">
        <v>3298559</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33.5</v>
      </c>
      <c r="AD16" s="487"/>
      <c r="AE16" s="487"/>
      <c r="AF16" s="487"/>
      <c r="AG16" s="488"/>
      <c r="AH16" s="486">
        <v>32.9</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9641424</v>
      </c>
      <c r="BO16" s="407"/>
      <c r="BP16" s="407"/>
      <c r="BQ16" s="407"/>
      <c r="BR16" s="407"/>
      <c r="BS16" s="407"/>
      <c r="BT16" s="407"/>
      <c r="BU16" s="408"/>
      <c r="BV16" s="406">
        <v>9758936</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6863</v>
      </c>
      <c r="AD17" s="360"/>
      <c r="AE17" s="360"/>
      <c r="AF17" s="360"/>
      <c r="AG17" s="361"/>
      <c r="AH17" s="359">
        <v>7359</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4243681</v>
      </c>
      <c r="BO17" s="407"/>
      <c r="BP17" s="407"/>
      <c r="BQ17" s="407"/>
      <c r="BR17" s="407"/>
      <c r="BS17" s="407"/>
      <c r="BT17" s="407"/>
      <c r="BU17" s="408"/>
      <c r="BV17" s="406">
        <v>4153270</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792.53</v>
      </c>
      <c r="M18" s="459"/>
      <c r="N18" s="459"/>
      <c r="O18" s="459"/>
      <c r="P18" s="459"/>
      <c r="Q18" s="459"/>
      <c r="R18" s="460"/>
      <c r="S18" s="460"/>
      <c r="T18" s="460"/>
      <c r="U18" s="460"/>
      <c r="V18" s="461"/>
      <c r="W18" s="477"/>
      <c r="X18" s="478"/>
      <c r="Y18" s="478"/>
      <c r="Z18" s="478"/>
      <c r="AA18" s="478"/>
      <c r="AB18" s="502"/>
      <c r="AC18" s="376">
        <v>58.1</v>
      </c>
      <c r="AD18" s="377"/>
      <c r="AE18" s="377"/>
      <c r="AF18" s="377"/>
      <c r="AG18" s="462"/>
      <c r="AH18" s="376">
        <v>58.6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10112027</v>
      </c>
      <c r="BO18" s="407"/>
      <c r="BP18" s="407"/>
      <c r="BQ18" s="407"/>
      <c r="BR18" s="407"/>
      <c r="BS18" s="407"/>
      <c r="BT18" s="407"/>
      <c r="BU18" s="408"/>
      <c r="BV18" s="406">
        <v>10437278</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28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18004025</v>
      </c>
      <c r="BO19" s="407"/>
      <c r="BP19" s="407"/>
      <c r="BQ19" s="407"/>
      <c r="BR19" s="407"/>
      <c r="BS19" s="407"/>
      <c r="BT19" s="407"/>
      <c r="BU19" s="408"/>
      <c r="BV19" s="406">
        <v>15423842</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8196</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10771245</v>
      </c>
      <c r="BO22" s="436"/>
      <c r="BP22" s="436"/>
      <c r="BQ22" s="436"/>
      <c r="BR22" s="436"/>
      <c r="BS22" s="436"/>
      <c r="BT22" s="436"/>
      <c r="BU22" s="437"/>
      <c r="BV22" s="435">
        <v>11844366</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8428922</v>
      </c>
      <c r="BO23" s="407"/>
      <c r="BP23" s="407"/>
      <c r="BQ23" s="407"/>
      <c r="BR23" s="407"/>
      <c r="BS23" s="407"/>
      <c r="BT23" s="407"/>
      <c r="BU23" s="408"/>
      <c r="BV23" s="406">
        <v>8835870</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8300</v>
      </c>
      <c r="R24" s="360"/>
      <c r="S24" s="360"/>
      <c r="T24" s="360"/>
      <c r="U24" s="360"/>
      <c r="V24" s="361"/>
      <c r="W24" s="449"/>
      <c r="X24" s="386"/>
      <c r="Y24" s="387"/>
      <c r="Z24" s="362" t="s">
        <v>162</v>
      </c>
      <c r="AA24" s="363"/>
      <c r="AB24" s="363"/>
      <c r="AC24" s="363"/>
      <c r="AD24" s="363"/>
      <c r="AE24" s="363"/>
      <c r="AF24" s="363"/>
      <c r="AG24" s="364"/>
      <c r="AH24" s="359">
        <v>350</v>
      </c>
      <c r="AI24" s="360"/>
      <c r="AJ24" s="360"/>
      <c r="AK24" s="360"/>
      <c r="AL24" s="361"/>
      <c r="AM24" s="359">
        <v>1053500</v>
      </c>
      <c r="AN24" s="360"/>
      <c r="AO24" s="360"/>
      <c r="AP24" s="360"/>
      <c r="AQ24" s="360"/>
      <c r="AR24" s="361"/>
      <c r="AS24" s="359">
        <v>3010</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7052517</v>
      </c>
      <c r="BO24" s="407"/>
      <c r="BP24" s="407"/>
      <c r="BQ24" s="407"/>
      <c r="BR24" s="407"/>
      <c r="BS24" s="407"/>
      <c r="BT24" s="407"/>
      <c r="BU24" s="408"/>
      <c r="BV24" s="406">
        <v>7523787</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6800</v>
      </c>
      <c r="R25" s="360"/>
      <c r="S25" s="360"/>
      <c r="T25" s="360"/>
      <c r="U25" s="360"/>
      <c r="V25" s="361"/>
      <c r="W25" s="449"/>
      <c r="X25" s="386"/>
      <c r="Y25" s="387"/>
      <c r="Z25" s="362" t="s">
        <v>165</v>
      </c>
      <c r="AA25" s="363"/>
      <c r="AB25" s="363"/>
      <c r="AC25" s="363"/>
      <c r="AD25" s="363"/>
      <c r="AE25" s="363"/>
      <c r="AF25" s="363"/>
      <c r="AG25" s="364"/>
      <c r="AH25" s="359">
        <v>75</v>
      </c>
      <c r="AI25" s="360"/>
      <c r="AJ25" s="360"/>
      <c r="AK25" s="360"/>
      <c r="AL25" s="361"/>
      <c r="AM25" s="359">
        <v>221475</v>
      </c>
      <c r="AN25" s="360"/>
      <c r="AO25" s="360"/>
      <c r="AP25" s="360"/>
      <c r="AQ25" s="360"/>
      <c r="AR25" s="361"/>
      <c r="AS25" s="359">
        <v>2953</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642073</v>
      </c>
      <c r="BO25" s="436"/>
      <c r="BP25" s="436"/>
      <c r="BQ25" s="436"/>
      <c r="BR25" s="436"/>
      <c r="BS25" s="436"/>
      <c r="BT25" s="436"/>
      <c r="BU25" s="437"/>
      <c r="BV25" s="435">
        <v>334913</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5500</v>
      </c>
      <c r="R26" s="360"/>
      <c r="S26" s="360"/>
      <c r="T26" s="360"/>
      <c r="U26" s="360"/>
      <c r="V26" s="361"/>
      <c r="W26" s="449"/>
      <c r="X26" s="386"/>
      <c r="Y26" s="387"/>
      <c r="Z26" s="362" t="s">
        <v>168</v>
      </c>
      <c r="AA26" s="417"/>
      <c r="AB26" s="417"/>
      <c r="AC26" s="417"/>
      <c r="AD26" s="417"/>
      <c r="AE26" s="417"/>
      <c r="AF26" s="417"/>
      <c r="AG26" s="418"/>
      <c r="AH26" s="359">
        <v>13</v>
      </c>
      <c r="AI26" s="360"/>
      <c r="AJ26" s="360"/>
      <c r="AK26" s="360"/>
      <c r="AL26" s="361"/>
      <c r="AM26" s="359">
        <v>35477</v>
      </c>
      <c r="AN26" s="360"/>
      <c r="AO26" s="360"/>
      <c r="AP26" s="360"/>
      <c r="AQ26" s="360"/>
      <c r="AR26" s="361"/>
      <c r="AS26" s="359">
        <v>2729</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3700</v>
      </c>
      <c r="R27" s="360"/>
      <c r="S27" s="360"/>
      <c r="T27" s="360"/>
      <c r="U27" s="360"/>
      <c r="V27" s="361"/>
      <c r="W27" s="449"/>
      <c r="X27" s="386"/>
      <c r="Y27" s="387"/>
      <c r="Z27" s="362" t="s">
        <v>171</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3000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3161013</v>
      </c>
      <c r="BO28" s="436"/>
      <c r="BP28" s="436"/>
      <c r="BQ28" s="436"/>
      <c r="BR28" s="436"/>
      <c r="BS28" s="436"/>
      <c r="BT28" s="436"/>
      <c r="BU28" s="437"/>
      <c r="BV28" s="435">
        <v>6438656</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12</v>
      </c>
      <c r="M29" s="360"/>
      <c r="N29" s="360"/>
      <c r="O29" s="360"/>
      <c r="P29" s="361"/>
      <c r="Q29" s="359">
        <v>2700</v>
      </c>
      <c r="R29" s="360"/>
      <c r="S29" s="360"/>
      <c r="T29" s="360"/>
      <c r="U29" s="360"/>
      <c r="V29" s="361"/>
      <c r="W29" s="450"/>
      <c r="X29" s="451"/>
      <c r="Y29" s="452"/>
      <c r="Z29" s="362" t="s">
        <v>177</v>
      </c>
      <c r="AA29" s="363"/>
      <c r="AB29" s="363"/>
      <c r="AC29" s="363"/>
      <c r="AD29" s="363"/>
      <c r="AE29" s="363"/>
      <c r="AF29" s="363"/>
      <c r="AG29" s="364"/>
      <c r="AH29" s="359">
        <v>350</v>
      </c>
      <c r="AI29" s="360"/>
      <c r="AJ29" s="360"/>
      <c r="AK29" s="360"/>
      <c r="AL29" s="361"/>
      <c r="AM29" s="359">
        <v>1053500</v>
      </c>
      <c r="AN29" s="360"/>
      <c r="AO29" s="360"/>
      <c r="AP29" s="360"/>
      <c r="AQ29" s="360"/>
      <c r="AR29" s="361"/>
      <c r="AS29" s="359">
        <v>3010</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67714</v>
      </c>
      <c r="BO29" s="407"/>
      <c r="BP29" s="407"/>
      <c r="BQ29" s="407"/>
      <c r="BR29" s="407"/>
      <c r="BS29" s="407"/>
      <c r="BT29" s="407"/>
      <c r="BU29" s="408"/>
      <c r="BV29" s="406">
        <v>67585</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93.7</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11516860</v>
      </c>
      <c r="BO30" s="441"/>
      <c r="BP30" s="441"/>
      <c r="BQ30" s="441"/>
      <c r="BR30" s="441"/>
      <c r="BS30" s="441"/>
      <c r="BT30" s="441"/>
      <c r="BU30" s="442"/>
      <c r="BV30" s="440">
        <v>8433139</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5</v>
      </c>
      <c r="V34" s="354"/>
      <c r="W34" s="355" t="str">
        <f>IF('各会計、関係団体の財政状況及び健全化判断比率'!B28="","",'各会計、関係団体の財政状況及び健全化判断比率'!B28)</f>
        <v>国民健康保険特別会計（事業勘定）</v>
      </c>
      <c r="X34" s="355"/>
      <c r="Y34" s="355"/>
      <c r="Z34" s="355"/>
      <c r="AA34" s="355"/>
      <c r="AB34" s="355"/>
      <c r="AC34" s="355"/>
      <c r="AD34" s="355"/>
      <c r="AE34" s="355"/>
      <c r="AF34" s="355"/>
      <c r="AG34" s="355"/>
      <c r="AH34" s="355"/>
      <c r="AI34" s="355"/>
      <c r="AJ34" s="355"/>
      <c r="AK34" s="355"/>
      <c r="AL34" s="175"/>
      <c r="AM34" s="354">
        <f>IF(AO34="","",MAX(C34:D43,U34:V43)+1)</f>
        <v>10</v>
      </c>
      <c r="AN34" s="354"/>
      <c r="AO34" s="355" t="str">
        <f>IF('各会計、関係団体の財政状況及び健全化判断比率'!B33="","",'各会計、関係団体の財政状況及び健全化判断比率'!B33)</f>
        <v>水道事業会計</v>
      </c>
      <c r="AP34" s="355"/>
      <c r="AQ34" s="355"/>
      <c r="AR34" s="355"/>
      <c r="AS34" s="355"/>
      <c r="AT34" s="355"/>
      <c r="AU34" s="355"/>
      <c r="AV34" s="355"/>
      <c r="AW34" s="355"/>
      <c r="AX34" s="355"/>
      <c r="AY34" s="355"/>
      <c r="AZ34" s="355"/>
      <c r="BA34" s="355"/>
      <c r="BB34" s="355"/>
      <c r="BC34" s="355"/>
      <c r="BD34" s="175"/>
      <c r="BE34" s="354">
        <f>IF(BG34="","",MAX(C34:D43,U34:V43,AM34:AN43)+1)</f>
        <v>12</v>
      </c>
      <c r="BF34" s="354"/>
      <c r="BG34" s="355" t="str">
        <f>IF('各会計、関係団体の財政状況及び健全化判断比率'!B35="","",'各会計、関係団体の財政状況及び健全化判断比率'!B35)</f>
        <v>公共下水道事業特別会計</v>
      </c>
      <c r="BH34" s="355"/>
      <c r="BI34" s="355"/>
      <c r="BJ34" s="355"/>
      <c r="BK34" s="355"/>
      <c r="BL34" s="355"/>
      <c r="BM34" s="355"/>
      <c r="BN34" s="355"/>
      <c r="BO34" s="355"/>
      <c r="BP34" s="355"/>
      <c r="BQ34" s="355"/>
      <c r="BR34" s="355"/>
      <c r="BS34" s="355"/>
      <c r="BT34" s="355"/>
      <c r="BU34" s="355"/>
      <c r="BV34" s="175"/>
      <c r="BW34" s="354">
        <f>IF(BY34="","",MAX(C34:D43,U34:V43,AM34:AN43,BE34:BF43)+1)</f>
        <v>17</v>
      </c>
      <c r="BX34" s="354"/>
      <c r="BY34" s="355" t="str">
        <f>IF('各会計、関係団体の財政状況及び健全化判断比率'!B68="","",'各会計、関係団体の財政状況及び健全化判断比率'!B68)</f>
        <v>岐阜県市町村会館組合</v>
      </c>
      <c r="BZ34" s="355"/>
      <c r="CA34" s="355"/>
      <c r="CB34" s="355"/>
      <c r="CC34" s="355"/>
      <c r="CD34" s="355"/>
      <c r="CE34" s="355"/>
      <c r="CF34" s="355"/>
      <c r="CG34" s="355"/>
      <c r="CH34" s="355"/>
      <c r="CI34" s="355"/>
      <c r="CJ34" s="355"/>
      <c r="CK34" s="355"/>
      <c r="CL34" s="355"/>
      <c r="CM34" s="355"/>
      <c r="CN34" s="175"/>
      <c r="CO34" s="354">
        <f>IF(CQ34="","",MAX(C34:D43,U34:V43,AM34:AN43,BE34:BF43,BW34:BX43)+1)</f>
        <v>23</v>
      </c>
      <c r="CP34" s="354"/>
      <c r="CQ34" s="355" t="str">
        <f>IF('各会計、関係団体の財政状況及び健全化判断比率'!BS7="","",'各会計、関係団体の財政状況及び健全化判断比率'!BS7)</f>
        <v>飛騨市土地開発公社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駐車場事業特別会計</v>
      </c>
      <c r="F35" s="355"/>
      <c r="G35" s="355"/>
      <c r="H35" s="355"/>
      <c r="I35" s="355"/>
      <c r="J35" s="355"/>
      <c r="K35" s="355"/>
      <c r="L35" s="355"/>
      <c r="M35" s="355"/>
      <c r="N35" s="355"/>
      <c r="O35" s="355"/>
      <c r="P35" s="355"/>
      <c r="Q35" s="355"/>
      <c r="R35" s="355"/>
      <c r="S35" s="355"/>
      <c r="T35" s="175"/>
      <c r="U35" s="354">
        <f>IF(W35="","",U34+1)</f>
        <v>6</v>
      </c>
      <c r="V35" s="354"/>
      <c r="W35" s="355" t="str">
        <f>IF('各会計、関係団体の財政状況及び健全化判断比率'!B29="","",'各会計、関係団体の財政状況及び健全化判断比率'!B29)</f>
        <v>国民健康保険特別会計（直営診療施設勘定）</v>
      </c>
      <c r="X35" s="355"/>
      <c r="Y35" s="355"/>
      <c r="Z35" s="355"/>
      <c r="AA35" s="355"/>
      <c r="AB35" s="355"/>
      <c r="AC35" s="355"/>
      <c r="AD35" s="355"/>
      <c r="AE35" s="355"/>
      <c r="AF35" s="355"/>
      <c r="AG35" s="355"/>
      <c r="AH35" s="355"/>
      <c r="AI35" s="355"/>
      <c r="AJ35" s="355"/>
      <c r="AK35" s="355"/>
      <c r="AL35" s="175"/>
      <c r="AM35" s="354">
        <f t="shared" ref="AM35:AM43" si="0">IF(AO35="","",AM34+1)</f>
        <v>11</v>
      </c>
      <c r="AN35" s="354"/>
      <c r="AO35" s="355" t="str">
        <f>IF('各会計、関係団体の財政状況及び健全化判断比率'!B34="","",'各会計、関係団体の財政状況及び健全化判断比率'!B34)</f>
        <v>国民健康保険病院事業会計</v>
      </c>
      <c r="AP35" s="355"/>
      <c r="AQ35" s="355"/>
      <c r="AR35" s="355"/>
      <c r="AS35" s="355"/>
      <c r="AT35" s="355"/>
      <c r="AU35" s="355"/>
      <c r="AV35" s="355"/>
      <c r="AW35" s="355"/>
      <c r="AX35" s="355"/>
      <c r="AY35" s="355"/>
      <c r="AZ35" s="355"/>
      <c r="BA35" s="355"/>
      <c r="BB35" s="355"/>
      <c r="BC35" s="355"/>
      <c r="BD35" s="175"/>
      <c r="BE35" s="354">
        <f t="shared" ref="BE35:BE43" si="1">IF(BG35="","",BE34+1)</f>
        <v>13</v>
      </c>
      <c r="BF35" s="354"/>
      <c r="BG35" s="355" t="str">
        <f>IF('各会計、関係団体の財政状況及び健全化判断比率'!B36="","",'各会計、関係団体の財政状況及び健全化判断比率'!B36)</f>
        <v>特定環境保全公共下水道事業特別会計</v>
      </c>
      <c r="BH35" s="355"/>
      <c r="BI35" s="355"/>
      <c r="BJ35" s="355"/>
      <c r="BK35" s="355"/>
      <c r="BL35" s="355"/>
      <c r="BM35" s="355"/>
      <c r="BN35" s="355"/>
      <c r="BO35" s="355"/>
      <c r="BP35" s="355"/>
      <c r="BQ35" s="355"/>
      <c r="BR35" s="355"/>
      <c r="BS35" s="355"/>
      <c r="BT35" s="355"/>
      <c r="BU35" s="355"/>
      <c r="BV35" s="175"/>
      <c r="BW35" s="354">
        <f t="shared" ref="BW35:BW43" si="2">IF(BY35="","",BW34+1)</f>
        <v>18</v>
      </c>
      <c r="BX35" s="354"/>
      <c r="BY35" s="355" t="str">
        <f>IF('各会計、関係団体の財政状況及び健全化判断比率'!B69="","",'各会計、関係団体の財政状況及び健全化判断比率'!B69)</f>
        <v>岐阜県市町村職員退職手当組合</v>
      </c>
      <c r="BZ35" s="355"/>
      <c r="CA35" s="355"/>
      <c r="CB35" s="355"/>
      <c r="CC35" s="355"/>
      <c r="CD35" s="355"/>
      <c r="CE35" s="355"/>
      <c r="CF35" s="355"/>
      <c r="CG35" s="355"/>
      <c r="CH35" s="355"/>
      <c r="CI35" s="355"/>
      <c r="CJ35" s="355"/>
      <c r="CK35" s="355"/>
      <c r="CL35" s="355"/>
      <c r="CM35" s="355"/>
      <c r="CN35" s="175"/>
      <c r="CO35" s="354">
        <f t="shared" ref="CO35:CO43" si="3">IF(CQ35="","",CO34+1)</f>
        <v>24</v>
      </c>
      <c r="CP35" s="354"/>
      <c r="CQ35" s="355" t="str">
        <f>IF('各会計、関係団体の財政状況及び健全化判断比率'!BS8="","",'各会計、関係団体の財政状況及び健全化判断比率'!BS8)</f>
        <v>飛騨ゆい</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f>IF(E36="","",C35+1)</f>
        <v>3</v>
      </c>
      <c r="D36" s="354"/>
      <c r="E36" s="355" t="str">
        <f>IF('各会計、関係団体の財政状況及び健全化判断比率'!B9="","",'各会計、関係団体の財政状況及び健全化判断比率'!B9)</f>
        <v>情報施設特別会計</v>
      </c>
      <c r="F36" s="355"/>
      <c r="G36" s="355"/>
      <c r="H36" s="355"/>
      <c r="I36" s="355"/>
      <c r="J36" s="355"/>
      <c r="K36" s="355"/>
      <c r="L36" s="355"/>
      <c r="M36" s="355"/>
      <c r="N36" s="355"/>
      <c r="O36" s="355"/>
      <c r="P36" s="355"/>
      <c r="Q36" s="355"/>
      <c r="R36" s="355"/>
      <c r="S36" s="355"/>
      <c r="T36" s="175"/>
      <c r="U36" s="354">
        <f t="shared" ref="U36:U43" si="4">IF(W36="","",U35+1)</f>
        <v>7</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14</v>
      </c>
      <c r="BF36" s="354"/>
      <c r="BG36" s="355" t="str">
        <f>IF('各会計、関係団体の財政状況及び健全化判断比率'!B37="","",'各会計、関係団体の財政状況及び健全化判断比率'!B37)</f>
        <v>農村下水道事業特別会計</v>
      </c>
      <c r="BH36" s="355"/>
      <c r="BI36" s="355"/>
      <c r="BJ36" s="355"/>
      <c r="BK36" s="355"/>
      <c r="BL36" s="355"/>
      <c r="BM36" s="355"/>
      <c r="BN36" s="355"/>
      <c r="BO36" s="355"/>
      <c r="BP36" s="355"/>
      <c r="BQ36" s="355"/>
      <c r="BR36" s="355"/>
      <c r="BS36" s="355"/>
      <c r="BT36" s="355"/>
      <c r="BU36" s="355"/>
      <c r="BV36" s="175"/>
      <c r="BW36" s="354">
        <f t="shared" si="2"/>
        <v>19</v>
      </c>
      <c r="BX36" s="354"/>
      <c r="BY36" s="355" t="str">
        <f>IF('各会計、関係団体の財政状況及び健全化判断比率'!B70="","",'各会計、関係団体の財政状況及び健全化判断比率'!B70)</f>
        <v>古川国府給食センター利用組合（一般会計分）</v>
      </c>
      <c r="BZ36" s="355"/>
      <c r="CA36" s="355"/>
      <c r="CB36" s="355"/>
      <c r="CC36" s="355"/>
      <c r="CD36" s="355"/>
      <c r="CE36" s="355"/>
      <c r="CF36" s="355"/>
      <c r="CG36" s="355"/>
      <c r="CH36" s="355"/>
      <c r="CI36" s="355"/>
      <c r="CJ36" s="355"/>
      <c r="CK36" s="355"/>
      <c r="CL36" s="355"/>
      <c r="CM36" s="355"/>
      <c r="CN36" s="175"/>
      <c r="CO36" s="354">
        <f t="shared" si="3"/>
        <v>25</v>
      </c>
      <c r="CP36" s="354"/>
      <c r="CQ36" s="355" t="str">
        <f>IF('各会計、関係団体の財政状況及び健全化判断比率'!BS9="","",'各会計、関係団体の財政状況及び健全化判断比率'!BS9)</f>
        <v>飛騨の森でクマは踊る</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f>IF(E37="","",C36+1)</f>
        <v>4</v>
      </c>
      <c r="D37" s="354"/>
      <c r="E37" s="355" t="str">
        <f>IF('各会計、関係団体の財政状況及び健全化判断比率'!B10="","",'各会計、関係団体の財政状況及び健全化判断比率'!B10)</f>
        <v>給食費特別会計</v>
      </c>
      <c r="F37" s="355"/>
      <c r="G37" s="355"/>
      <c r="H37" s="355"/>
      <c r="I37" s="355"/>
      <c r="J37" s="355"/>
      <c r="K37" s="355"/>
      <c r="L37" s="355"/>
      <c r="M37" s="355"/>
      <c r="N37" s="355"/>
      <c r="O37" s="355"/>
      <c r="P37" s="355"/>
      <c r="Q37" s="355"/>
      <c r="R37" s="355"/>
      <c r="S37" s="355"/>
      <c r="T37" s="175"/>
      <c r="U37" s="354">
        <f t="shared" si="4"/>
        <v>8</v>
      </c>
      <c r="V37" s="354"/>
      <c r="W37" s="355" t="str">
        <f>IF('各会計、関係団体の財政状況及び健全化判断比率'!B31="","",'各会計、関係団体の財政状況及び健全化判断比率'!B31)</f>
        <v>介護保険特別会計（保険勘定）</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f t="shared" si="1"/>
        <v>15</v>
      </c>
      <c r="BF37" s="354"/>
      <c r="BG37" s="355" t="str">
        <f>IF('各会計、関係団体の財政状況及び健全化判断比率'!B38="","",'各会計、関係団体の財政状況及び健全化判断比率'!B38)</f>
        <v>個別排水処理施設事業特別会計</v>
      </c>
      <c r="BH37" s="355"/>
      <c r="BI37" s="355"/>
      <c r="BJ37" s="355"/>
      <c r="BK37" s="355"/>
      <c r="BL37" s="355"/>
      <c r="BM37" s="355"/>
      <c r="BN37" s="355"/>
      <c r="BO37" s="355"/>
      <c r="BP37" s="355"/>
      <c r="BQ37" s="355"/>
      <c r="BR37" s="355"/>
      <c r="BS37" s="355"/>
      <c r="BT37" s="355"/>
      <c r="BU37" s="355"/>
      <c r="BV37" s="175"/>
      <c r="BW37" s="354">
        <f t="shared" si="2"/>
        <v>20</v>
      </c>
      <c r="BX37" s="354"/>
      <c r="BY37" s="355" t="str">
        <f>IF('各会計、関係団体の財政状況及び健全化判断比率'!B71="","",'各会計、関係団体の財政状況及び健全化判断比率'!B71)</f>
        <v>古川国府給食センター利用組合（特別会計分）</v>
      </c>
      <c r="BZ37" s="355"/>
      <c r="CA37" s="355"/>
      <c r="CB37" s="355"/>
      <c r="CC37" s="355"/>
      <c r="CD37" s="355"/>
      <c r="CE37" s="355"/>
      <c r="CF37" s="355"/>
      <c r="CG37" s="355"/>
      <c r="CH37" s="355"/>
      <c r="CI37" s="355"/>
      <c r="CJ37" s="355"/>
      <c r="CK37" s="355"/>
      <c r="CL37" s="355"/>
      <c r="CM37" s="355"/>
      <c r="CN37" s="175"/>
      <c r="CO37" s="354">
        <f t="shared" si="3"/>
        <v>26</v>
      </c>
      <c r="CP37" s="354"/>
      <c r="CQ37" s="355" t="str">
        <f>IF('各会計、関係団体の財政状況及び健全化判断比率'!BS10="","",'各会計、関係団体の財政状況及び健全化判断比率'!BS10)</f>
        <v>ひだキャトルステーション</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f t="shared" si="4"/>
        <v>9</v>
      </c>
      <c r="V38" s="354"/>
      <c r="W38" s="355" t="str">
        <f>IF('各会計、関係団体の財政状況及び健全化判断比率'!B32="","",'各会計、関係団体の財政状況及び健全化判断比率'!B32)</f>
        <v>介護保険特別会計（事業勘定）</v>
      </c>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f t="shared" si="1"/>
        <v>16</v>
      </c>
      <c r="BF38" s="354"/>
      <c r="BG38" s="355" t="str">
        <f>IF('各会計、関係団体の財政状況及び健全化判断比率'!B39="","",'各会計、関係団体の財政状況及び健全化判断比率'!B39)</f>
        <v>下水道汚泥処理事業特別会計</v>
      </c>
      <c r="BH38" s="355"/>
      <c r="BI38" s="355"/>
      <c r="BJ38" s="355"/>
      <c r="BK38" s="355"/>
      <c r="BL38" s="355"/>
      <c r="BM38" s="355"/>
      <c r="BN38" s="355"/>
      <c r="BO38" s="355"/>
      <c r="BP38" s="355"/>
      <c r="BQ38" s="355"/>
      <c r="BR38" s="355"/>
      <c r="BS38" s="355"/>
      <c r="BT38" s="355"/>
      <c r="BU38" s="355"/>
      <c r="BV38" s="175"/>
      <c r="BW38" s="354">
        <f t="shared" si="2"/>
        <v>21</v>
      </c>
      <c r="BX38" s="354"/>
      <c r="BY38" s="355" t="str">
        <f>IF('各会計、関係団体の財政状況及び健全化判断比率'!B72="","",'各会計、関係団体の財政状況及び健全化判断比率'!B72)</f>
        <v>後期高齢者医療連合（一般会計分）</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22</v>
      </c>
      <c r="BX39" s="354"/>
      <c r="BY39" s="355" t="str">
        <f>IF('各会計、関係団体の財政状況及び健全化判断比率'!B73="","",'各会計、関係団体の財政状況及び健全化判断比率'!B73)</f>
        <v>後期高齢者医療連合（特別会計分）</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FkKX1cZDOmz9tF04Yh03jHDkFrGLJH5PxdtkpTfklamB4qU8geKqURS3stJqiYZQQSjBnbnxLNhkfcJQ1rkQHQ==" saltValue="WsZBoCQ3zAwGrD43vOPae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3610814</v>
      </c>
      <c r="S5" s="664"/>
      <c r="T5" s="664"/>
      <c r="U5" s="664"/>
      <c r="V5" s="664"/>
      <c r="W5" s="664"/>
      <c r="X5" s="664"/>
      <c r="Y5" s="689"/>
      <c r="Z5" s="702">
        <v>13.9</v>
      </c>
      <c r="AA5" s="702"/>
      <c r="AB5" s="702"/>
      <c r="AC5" s="702"/>
      <c r="AD5" s="703">
        <v>3610814</v>
      </c>
      <c r="AE5" s="703"/>
      <c r="AF5" s="703"/>
      <c r="AG5" s="703"/>
      <c r="AH5" s="703"/>
      <c r="AI5" s="703"/>
      <c r="AJ5" s="703"/>
      <c r="AK5" s="703"/>
      <c r="AL5" s="690">
        <v>33.200000000000003</v>
      </c>
      <c r="AM5" s="672"/>
      <c r="AN5" s="672"/>
      <c r="AO5" s="691"/>
      <c r="AP5" s="666" t="s">
        <v>216</v>
      </c>
      <c r="AQ5" s="667"/>
      <c r="AR5" s="667"/>
      <c r="AS5" s="667"/>
      <c r="AT5" s="667"/>
      <c r="AU5" s="667"/>
      <c r="AV5" s="667"/>
      <c r="AW5" s="667"/>
      <c r="AX5" s="667"/>
      <c r="AY5" s="667"/>
      <c r="AZ5" s="667"/>
      <c r="BA5" s="667"/>
      <c r="BB5" s="667"/>
      <c r="BC5" s="667"/>
      <c r="BD5" s="667"/>
      <c r="BE5" s="667"/>
      <c r="BF5" s="668"/>
      <c r="BG5" s="608">
        <v>3594862</v>
      </c>
      <c r="BH5" s="609"/>
      <c r="BI5" s="609"/>
      <c r="BJ5" s="609"/>
      <c r="BK5" s="609"/>
      <c r="BL5" s="609"/>
      <c r="BM5" s="609"/>
      <c r="BN5" s="610"/>
      <c r="BO5" s="646">
        <v>99.6</v>
      </c>
      <c r="BP5" s="646"/>
      <c r="BQ5" s="646"/>
      <c r="BR5" s="646"/>
      <c r="BS5" s="647">
        <v>367747</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203519</v>
      </c>
      <c r="S6" s="609"/>
      <c r="T6" s="609"/>
      <c r="U6" s="609"/>
      <c r="V6" s="609"/>
      <c r="W6" s="609"/>
      <c r="X6" s="609"/>
      <c r="Y6" s="610"/>
      <c r="Z6" s="646">
        <v>0.8</v>
      </c>
      <c r="AA6" s="646"/>
      <c r="AB6" s="646"/>
      <c r="AC6" s="646"/>
      <c r="AD6" s="647">
        <v>203519</v>
      </c>
      <c r="AE6" s="647"/>
      <c r="AF6" s="647"/>
      <c r="AG6" s="647"/>
      <c r="AH6" s="647"/>
      <c r="AI6" s="647"/>
      <c r="AJ6" s="647"/>
      <c r="AK6" s="647"/>
      <c r="AL6" s="611">
        <v>1.9</v>
      </c>
      <c r="AM6" s="612"/>
      <c r="AN6" s="612"/>
      <c r="AO6" s="648"/>
      <c r="AP6" s="605" t="s">
        <v>221</v>
      </c>
      <c r="AQ6" s="606"/>
      <c r="AR6" s="606"/>
      <c r="AS6" s="606"/>
      <c r="AT6" s="606"/>
      <c r="AU6" s="606"/>
      <c r="AV6" s="606"/>
      <c r="AW6" s="606"/>
      <c r="AX6" s="606"/>
      <c r="AY6" s="606"/>
      <c r="AZ6" s="606"/>
      <c r="BA6" s="606"/>
      <c r="BB6" s="606"/>
      <c r="BC6" s="606"/>
      <c r="BD6" s="606"/>
      <c r="BE6" s="606"/>
      <c r="BF6" s="607"/>
      <c r="BG6" s="608">
        <v>3594862</v>
      </c>
      <c r="BH6" s="609"/>
      <c r="BI6" s="609"/>
      <c r="BJ6" s="609"/>
      <c r="BK6" s="609"/>
      <c r="BL6" s="609"/>
      <c r="BM6" s="609"/>
      <c r="BN6" s="610"/>
      <c r="BO6" s="646">
        <v>99.6</v>
      </c>
      <c r="BP6" s="646"/>
      <c r="BQ6" s="646"/>
      <c r="BR6" s="646"/>
      <c r="BS6" s="647">
        <v>367747</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108660</v>
      </c>
      <c r="CS6" s="609"/>
      <c r="CT6" s="609"/>
      <c r="CU6" s="609"/>
      <c r="CV6" s="609"/>
      <c r="CW6" s="609"/>
      <c r="CX6" s="609"/>
      <c r="CY6" s="610"/>
      <c r="CZ6" s="690">
        <v>0.4</v>
      </c>
      <c r="DA6" s="672"/>
      <c r="DB6" s="672"/>
      <c r="DC6" s="692"/>
      <c r="DD6" s="614" t="s">
        <v>122</v>
      </c>
      <c r="DE6" s="609"/>
      <c r="DF6" s="609"/>
      <c r="DG6" s="609"/>
      <c r="DH6" s="609"/>
      <c r="DI6" s="609"/>
      <c r="DJ6" s="609"/>
      <c r="DK6" s="609"/>
      <c r="DL6" s="609"/>
      <c r="DM6" s="609"/>
      <c r="DN6" s="609"/>
      <c r="DO6" s="609"/>
      <c r="DP6" s="610"/>
      <c r="DQ6" s="614">
        <v>108514</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964</v>
      </c>
      <c r="S7" s="609"/>
      <c r="T7" s="609"/>
      <c r="U7" s="609"/>
      <c r="V7" s="609"/>
      <c r="W7" s="609"/>
      <c r="X7" s="609"/>
      <c r="Y7" s="610"/>
      <c r="Z7" s="646">
        <v>0</v>
      </c>
      <c r="AA7" s="646"/>
      <c r="AB7" s="646"/>
      <c r="AC7" s="646"/>
      <c r="AD7" s="647">
        <v>964</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1237414</v>
      </c>
      <c r="BH7" s="609"/>
      <c r="BI7" s="609"/>
      <c r="BJ7" s="609"/>
      <c r="BK7" s="609"/>
      <c r="BL7" s="609"/>
      <c r="BM7" s="609"/>
      <c r="BN7" s="610"/>
      <c r="BO7" s="646">
        <v>34.299999999999997</v>
      </c>
      <c r="BP7" s="646"/>
      <c r="BQ7" s="646"/>
      <c r="BR7" s="646"/>
      <c r="BS7" s="647" t="s">
        <v>122</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8466118</v>
      </c>
      <c r="CS7" s="609"/>
      <c r="CT7" s="609"/>
      <c r="CU7" s="609"/>
      <c r="CV7" s="609"/>
      <c r="CW7" s="609"/>
      <c r="CX7" s="609"/>
      <c r="CY7" s="610"/>
      <c r="CZ7" s="646">
        <v>34.5</v>
      </c>
      <c r="DA7" s="646"/>
      <c r="DB7" s="646"/>
      <c r="DC7" s="646"/>
      <c r="DD7" s="614">
        <v>137452</v>
      </c>
      <c r="DE7" s="609"/>
      <c r="DF7" s="609"/>
      <c r="DG7" s="609"/>
      <c r="DH7" s="609"/>
      <c r="DI7" s="609"/>
      <c r="DJ7" s="609"/>
      <c r="DK7" s="609"/>
      <c r="DL7" s="609"/>
      <c r="DM7" s="609"/>
      <c r="DN7" s="609"/>
      <c r="DO7" s="609"/>
      <c r="DP7" s="610"/>
      <c r="DQ7" s="614">
        <v>5782087</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18704</v>
      </c>
      <c r="S8" s="609"/>
      <c r="T8" s="609"/>
      <c r="U8" s="609"/>
      <c r="V8" s="609"/>
      <c r="W8" s="609"/>
      <c r="X8" s="609"/>
      <c r="Y8" s="610"/>
      <c r="Z8" s="646">
        <v>0.1</v>
      </c>
      <c r="AA8" s="646"/>
      <c r="AB8" s="646"/>
      <c r="AC8" s="646"/>
      <c r="AD8" s="647">
        <v>18704</v>
      </c>
      <c r="AE8" s="647"/>
      <c r="AF8" s="647"/>
      <c r="AG8" s="647"/>
      <c r="AH8" s="647"/>
      <c r="AI8" s="647"/>
      <c r="AJ8" s="647"/>
      <c r="AK8" s="647"/>
      <c r="AL8" s="611">
        <v>0.2</v>
      </c>
      <c r="AM8" s="612"/>
      <c r="AN8" s="612"/>
      <c r="AO8" s="648"/>
      <c r="AP8" s="605" t="s">
        <v>227</v>
      </c>
      <c r="AQ8" s="606"/>
      <c r="AR8" s="606"/>
      <c r="AS8" s="606"/>
      <c r="AT8" s="606"/>
      <c r="AU8" s="606"/>
      <c r="AV8" s="606"/>
      <c r="AW8" s="606"/>
      <c r="AX8" s="606"/>
      <c r="AY8" s="606"/>
      <c r="AZ8" s="606"/>
      <c r="BA8" s="606"/>
      <c r="BB8" s="606"/>
      <c r="BC8" s="606"/>
      <c r="BD8" s="606"/>
      <c r="BE8" s="606"/>
      <c r="BF8" s="607"/>
      <c r="BG8" s="608">
        <v>42389</v>
      </c>
      <c r="BH8" s="609"/>
      <c r="BI8" s="609"/>
      <c r="BJ8" s="609"/>
      <c r="BK8" s="609"/>
      <c r="BL8" s="609"/>
      <c r="BM8" s="609"/>
      <c r="BN8" s="610"/>
      <c r="BO8" s="646">
        <v>1.2</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4551148</v>
      </c>
      <c r="CS8" s="609"/>
      <c r="CT8" s="609"/>
      <c r="CU8" s="609"/>
      <c r="CV8" s="609"/>
      <c r="CW8" s="609"/>
      <c r="CX8" s="609"/>
      <c r="CY8" s="610"/>
      <c r="CZ8" s="646">
        <v>18.600000000000001</v>
      </c>
      <c r="DA8" s="646"/>
      <c r="DB8" s="646"/>
      <c r="DC8" s="646"/>
      <c r="DD8" s="614">
        <v>257359</v>
      </c>
      <c r="DE8" s="609"/>
      <c r="DF8" s="609"/>
      <c r="DG8" s="609"/>
      <c r="DH8" s="609"/>
      <c r="DI8" s="609"/>
      <c r="DJ8" s="609"/>
      <c r="DK8" s="609"/>
      <c r="DL8" s="609"/>
      <c r="DM8" s="609"/>
      <c r="DN8" s="609"/>
      <c r="DO8" s="609"/>
      <c r="DP8" s="610"/>
      <c r="DQ8" s="614">
        <v>2637782</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20981</v>
      </c>
      <c r="S9" s="609"/>
      <c r="T9" s="609"/>
      <c r="U9" s="609"/>
      <c r="V9" s="609"/>
      <c r="W9" s="609"/>
      <c r="X9" s="609"/>
      <c r="Y9" s="610"/>
      <c r="Z9" s="646">
        <v>0.1</v>
      </c>
      <c r="AA9" s="646"/>
      <c r="AB9" s="646"/>
      <c r="AC9" s="646"/>
      <c r="AD9" s="647">
        <v>20981</v>
      </c>
      <c r="AE9" s="647"/>
      <c r="AF9" s="647"/>
      <c r="AG9" s="647"/>
      <c r="AH9" s="647"/>
      <c r="AI9" s="647"/>
      <c r="AJ9" s="647"/>
      <c r="AK9" s="647"/>
      <c r="AL9" s="611">
        <v>0.2</v>
      </c>
      <c r="AM9" s="612"/>
      <c r="AN9" s="612"/>
      <c r="AO9" s="648"/>
      <c r="AP9" s="605" t="s">
        <v>230</v>
      </c>
      <c r="AQ9" s="606"/>
      <c r="AR9" s="606"/>
      <c r="AS9" s="606"/>
      <c r="AT9" s="606"/>
      <c r="AU9" s="606"/>
      <c r="AV9" s="606"/>
      <c r="AW9" s="606"/>
      <c r="AX9" s="606"/>
      <c r="AY9" s="606"/>
      <c r="AZ9" s="606"/>
      <c r="BA9" s="606"/>
      <c r="BB9" s="606"/>
      <c r="BC9" s="606"/>
      <c r="BD9" s="606"/>
      <c r="BE9" s="606"/>
      <c r="BF9" s="607"/>
      <c r="BG9" s="608">
        <v>1024806</v>
      </c>
      <c r="BH9" s="609"/>
      <c r="BI9" s="609"/>
      <c r="BJ9" s="609"/>
      <c r="BK9" s="609"/>
      <c r="BL9" s="609"/>
      <c r="BM9" s="609"/>
      <c r="BN9" s="610"/>
      <c r="BO9" s="646">
        <v>28.4</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1900428</v>
      </c>
      <c r="CS9" s="609"/>
      <c r="CT9" s="609"/>
      <c r="CU9" s="609"/>
      <c r="CV9" s="609"/>
      <c r="CW9" s="609"/>
      <c r="CX9" s="609"/>
      <c r="CY9" s="610"/>
      <c r="CZ9" s="646">
        <v>7.8</v>
      </c>
      <c r="DA9" s="646"/>
      <c r="DB9" s="646"/>
      <c r="DC9" s="646"/>
      <c r="DD9" s="614">
        <v>464812</v>
      </c>
      <c r="DE9" s="609"/>
      <c r="DF9" s="609"/>
      <c r="DG9" s="609"/>
      <c r="DH9" s="609"/>
      <c r="DI9" s="609"/>
      <c r="DJ9" s="609"/>
      <c r="DK9" s="609"/>
      <c r="DL9" s="609"/>
      <c r="DM9" s="609"/>
      <c r="DN9" s="609"/>
      <c r="DO9" s="609"/>
      <c r="DP9" s="610"/>
      <c r="DQ9" s="614">
        <v>1122467</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69352</v>
      </c>
      <c r="BH10" s="609"/>
      <c r="BI10" s="609"/>
      <c r="BJ10" s="609"/>
      <c r="BK10" s="609"/>
      <c r="BL10" s="609"/>
      <c r="BM10" s="609"/>
      <c r="BN10" s="610"/>
      <c r="BO10" s="646">
        <v>1.9</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18086</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12286</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574142</v>
      </c>
      <c r="S11" s="609"/>
      <c r="T11" s="609"/>
      <c r="U11" s="609"/>
      <c r="V11" s="609"/>
      <c r="W11" s="609"/>
      <c r="X11" s="609"/>
      <c r="Y11" s="610"/>
      <c r="Z11" s="611">
        <v>2.2000000000000002</v>
      </c>
      <c r="AA11" s="612"/>
      <c r="AB11" s="612"/>
      <c r="AC11" s="613"/>
      <c r="AD11" s="614">
        <v>574142</v>
      </c>
      <c r="AE11" s="609"/>
      <c r="AF11" s="609"/>
      <c r="AG11" s="609"/>
      <c r="AH11" s="609"/>
      <c r="AI11" s="609"/>
      <c r="AJ11" s="609"/>
      <c r="AK11" s="610"/>
      <c r="AL11" s="611">
        <v>5.3</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100867</v>
      </c>
      <c r="BH11" s="609"/>
      <c r="BI11" s="609"/>
      <c r="BJ11" s="609"/>
      <c r="BK11" s="609"/>
      <c r="BL11" s="609"/>
      <c r="BM11" s="609"/>
      <c r="BN11" s="610"/>
      <c r="BO11" s="646">
        <v>2.8</v>
      </c>
      <c r="BP11" s="646"/>
      <c r="BQ11" s="646"/>
      <c r="BR11" s="646"/>
      <c r="BS11" s="647" t="s">
        <v>122</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1121495</v>
      </c>
      <c r="CS11" s="609"/>
      <c r="CT11" s="609"/>
      <c r="CU11" s="609"/>
      <c r="CV11" s="609"/>
      <c r="CW11" s="609"/>
      <c r="CX11" s="609"/>
      <c r="CY11" s="610"/>
      <c r="CZ11" s="646">
        <v>4.5999999999999996</v>
      </c>
      <c r="DA11" s="646"/>
      <c r="DB11" s="646"/>
      <c r="DC11" s="646"/>
      <c r="DD11" s="614">
        <v>262758</v>
      </c>
      <c r="DE11" s="609"/>
      <c r="DF11" s="609"/>
      <c r="DG11" s="609"/>
      <c r="DH11" s="609"/>
      <c r="DI11" s="609"/>
      <c r="DJ11" s="609"/>
      <c r="DK11" s="609"/>
      <c r="DL11" s="609"/>
      <c r="DM11" s="609"/>
      <c r="DN11" s="609"/>
      <c r="DO11" s="609"/>
      <c r="DP11" s="610"/>
      <c r="DQ11" s="614">
        <v>766134</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4714</v>
      </c>
      <c r="S12" s="609"/>
      <c r="T12" s="609"/>
      <c r="U12" s="609"/>
      <c r="V12" s="609"/>
      <c r="W12" s="609"/>
      <c r="X12" s="609"/>
      <c r="Y12" s="610"/>
      <c r="Z12" s="646">
        <v>0</v>
      </c>
      <c r="AA12" s="646"/>
      <c r="AB12" s="646"/>
      <c r="AC12" s="646"/>
      <c r="AD12" s="647">
        <v>4714</v>
      </c>
      <c r="AE12" s="647"/>
      <c r="AF12" s="647"/>
      <c r="AG12" s="647"/>
      <c r="AH12" s="647"/>
      <c r="AI12" s="647"/>
      <c r="AJ12" s="647"/>
      <c r="AK12" s="647"/>
      <c r="AL12" s="611">
        <v>0</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2095461</v>
      </c>
      <c r="BH12" s="609"/>
      <c r="BI12" s="609"/>
      <c r="BJ12" s="609"/>
      <c r="BK12" s="609"/>
      <c r="BL12" s="609"/>
      <c r="BM12" s="609"/>
      <c r="BN12" s="610"/>
      <c r="BO12" s="646">
        <v>58</v>
      </c>
      <c r="BP12" s="646"/>
      <c r="BQ12" s="646"/>
      <c r="BR12" s="646"/>
      <c r="BS12" s="647">
        <v>367747</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1136677</v>
      </c>
      <c r="CS12" s="609"/>
      <c r="CT12" s="609"/>
      <c r="CU12" s="609"/>
      <c r="CV12" s="609"/>
      <c r="CW12" s="609"/>
      <c r="CX12" s="609"/>
      <c r="CY12" s="610"/>
      <c r="CZ12" s="646">
        <v>4.5999999999999996</v>
      </c>
      <c r="DA12" s="646"/>
      <c r="DB12" s="646"/>
      <c r="DC12" s="646"/>
      <c r="DD12" s="614">
        <v>63911</v>
      </c>
      <c r="DE12" s="609"/>
      <c r="DF12" s="609"/>
      <c r="DG12" s="609"/>
      <c r="DH12" s="609"/>
      <c r="DI12" s="609"/>
      <c r="DJ12" s="609"/>
      <c r="DK12" s="609"/>
      <c r="DL12" s="609"/>
      <c r="DM12" s="609"/>
      <c r="DN12" s="609"/>
      <c r="DO12" s="609"/>
      <c r="DP12" s="610"/>
      <c r="DQ12" s="614">
        <v>532135</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2091072</v>
      </c>
      <c r="BH13" s="609"/>
      <c r="BI13" s="609"/>
      <c r="BJ13" s="609"/>
      <c r="BK13" s="609"/>
      <c r="BL13" s="609"/>
      <c r="BM13" s="609"/>
      <c r="BN13" s="610"/>
      <c r="BO13" s="646">
        <v>57.9</v>
      </c>
      <c r="BP13" s="646"/>
      <c r="BQ13" s="646"/>
      <c r="BR13" s="646"/>
      <c r="BS13" s="647">
        <v>367747</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2815555</v>
      </c>
      <c r="CS13" s="609"/>
      <c r="CT13" s="609"/>
      <c r="CU13" s="609"/>
      <c r="CV13" s="609"/>
      <c r="CW13" s="609"/>
      <c r="CX13" s="609"/>
      <c r="CY13" s="610"/>
      <c r="CZ13" s="646">
        <v>11.5</v>
      </c>
      <c r="DA13" s="646"/>
      <c r="DB13" s="646"/>
      <c r="DC13" s="646"/>
      <c r="DD13" s="614">
        <v>1188622</v>
      </c>
      <c r="DE13" s="609"/>
      <c r="DF13" s="609"/>
      <c r="DG13" s="609"/>
      <c r="DH13" s="609"/>
      <c r="DI13" s="609"/>
      <c r="DJ13" s="609"/>
      <c r="DK13" s="609"/>
      <c r="DL13" s="609"/>
      <c r="DM13" s="609"/>
      <c r="DN13" s="609"/>
      <c r="DO13" s="609"/>
      <c r="DP13" s="610"/>
      <c r="DQ13" s="614">
        <v>1768670</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158</v>
      </c>
      <c r="S14" s="609"/>
      <c r="T14" s="609"/>
      <c r="U14" s="609"/>
      <c r="V14" s="609"/>
      <c r="W14" s="609"/>
      <c r="X14" s="609"/>
      <c r="Y14" s="610"/>
      <c r="Z14" s="646">
        <v>0</v>
      </c>
      <c r="AA14" s="646"/>
      <c r="AB14" s="646"/>
      <c r="AC14" s="646"/>
      <c r="AD14" s="647">
        <v>158</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102193</v>
      </c>
      <c r="BH14" s="609"/>
      <c r="BI14" s="609"/>
      <c r="BJ14" s="609"/>
      <c r="BK14" s="609"/>
      <c r="BL14" s="609"/>
      <c r="BM14" s="609"/>
      <c r="BN14" s="610"/>
      <c r="BO14" s="646">
        <v>2.8</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734555</v>
      </c>
      <c r="CS14" s="609"/>
      <c r="CT14" s="609"/>
      <c r="CU14" s="609"/>
      <c r="CV14" s="609"/>
      <c r="CW14" s="609"/>
      <c r="CX14" s="609"/>
      <c r="CY14" s="610"/>
      <c r="CZ14" s="646">
        <v>3</v>
      </c>
      <c r="DA14" s="646"/>
      <c r="DB14" s="646"/>
      <c r="DC14" s="646"/>
      <c r="DD14" s="614">
        <v>57399</v>
      </c>
      <c r="DE14" s="609"/>
      <c r="DF14" s="609"/>
      <c r="DG14" s="609"/>
      <c r="DH14" s="609"/>
      <c r="DI14" s="609"/>
      <c r="DJ14" s="609"/>
      <c r="DK14" s="609"/>
      <c r="DL14" s="609"/>
      <c r="DM14" s="609"/>
      <c r="DN14" s="609"/>
      <c r="DO14" s="609"/>
      <c r="DP14" s="610"/>
      <c r="DQ14" s="614">
        <v>653995</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159788</v>
      </c>
      <c r="BH15" s="609"/>
      <c r="BI15" s="609"/>
      <c r="BJ15" s="609"/>
      <c r="BK15" s="609"/>
      <c r="BL15" s="609"/>
      <c r="BM15" s="609"/>
      <c r="BN15" s="610"/>
      <c r="BO15" s="646">
        <v>4.4000000000000004</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1646376</v>
      </c>
      <c r="CS15" s="609"/>
      <c r="CT15" s="609"/>
      <c r="CU15" s="609"/>
      <c r="CV15" s="609"/>
      <c r="CW15" s="609"/>
      <c r="CX15" s="609"/>
      <c r="CY15" s="610"/>
      <c r="CZ15" s="646">
        <v>6.7</v>
      </c>
      <c r="DA15" s="646"/>
      <c r="DB15" s="646"/>
      <c r="DC15" s="646"/>
      <c r="DD15" s="614">
        <v>332962</v>
      </c>
      <c r="DE15" s="609"/>
      <c r="DF15" s="609"/>
      <c r="DG15" s="609"/>
      <c r="DH15" s="609"/>
      <c r="DI15" s="609"/>
      <c r="DJ15" s="609"/>
      <c r="DK15" s="609"/>
      <c r="DL15" s="609"/>
      <c r="DM15" s="609"/>
      <c r="DN15" s="609"/>
      <c r="DO15" s="609"/>
      <c r="DP15" s="610"/>
      <c r="DQ15" s="614">
        <v>1142383</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18999</v>
      </c>
      <c r="S16" s="609"/>
      <c r="T16" s="609"/>
      <c r="U16" s="609"/>
      <c r="V16" s="609"/>
      <c r="W16" s="609"/>
      <c r="X16" s="609"/>
      <c r="Y16" s="610"/>
      <c r="Z16" s="646">
        <v>0.1</v>
      </c>
      <c r="AA16" s="646"/>
      <c r="AB16" s="646"/>
      <c r="AC16" s="646"/>
      <c r="AD16" s="647">
        <v>18999</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v>6</v>
      </c>
      <c r="BH16" s="609"/>
      <c r="BI16" s="609"/>
      <c r="BJ16" s="609"/>
      <c r="BK16" s="609"/>
      <c r="BL16" s="609"/>
      <c r="BM16" s="609"/>
      <c r="BN16" s="610"/>
      <c r="BO16" s="646">
        <v>0</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3272</v>
      </c>
      <c r="CS16" s="609"/>
      <c r="CT16" s="609"/>
      <c r="CU16" s="609"/>
      <c r="CV16" s="609"/>
      <c r="CW16" s="609"/>
      <c r="CX16" s="609"/>
      <c r="CY16" s="610"/>
      <c r="CZ16" s="646">
        <v>0</v>
      </c>
      <c r="DA16" s="646"/>
      <c r="DB16" s="646"/>
      <c r="DC16" s="646"/>
      <c r="DD16" s="614" t="s">
        <v>122</v>
      </c>
      <c r="DE16" s="609"/>
      <c r="DF16" s="609"/>
      <c r="DG16" s="609"/>
      <c r="DH16" s="609"/>
      <c r="DI16" s="609"/>
      <c r="DJ16" s="609"/>
      <c r="DK16" s="609"/>
      <c r="DL16" s="609"/>
      <c r="DM16" s="609"/>
      <c r="DN16" s="609"/>
      <c r="DO16" s="609"/>
      <c r="DP16" s="610"/>
      <c r="DQ16" s="614">
        <v>306</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50398</v>
      </c>
      <c r="S17" s="609"/>
      <c r="T17" s="609"/>
      <c r="U17" s="609"/>
      <c r="V17" s="609"/>
      <c r="W17" s="609"/>
      <c r="X17" s="609"/>
      <c r="Y17" s="610"/>
      <c r="Z17" s="646">
        <v>0.2</v>
      </c>
      <c r="AA17" s="646"/>
      <c r="AB17" s="646"/>
      <c r="AC17" s="646"/>
      <c r="AD17" s="647">
        <v>50398</v>
      </c>
      <c r="AE17" s="647"/>
      <c r="AF17" s="647"/>
      <c r="AG17" s="647"/>
      <c r="AH17" s="647"/>
      <c r="AI17" s="647"/>
      <c r="AJ17" s="647"/>
      <c r="AK17" s="647"/>
      <c r="AL17" s="611">
        <v>0.5</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2013107</v>
      </c>
      <c r="CS17" s="609"/>
      <c r="CT17" s="609"/>
      <c r="CU17" s="609"/>
      <c r="CV17" s="609"/>
      <c r="CW17" s="609"/>
      <c r="CX17" s="609"/>
      <c r="CY17" s="610"/>
      <c r="CZ17" s="646">
        <v>8.1999999999999993</v>
      </c>
      <c r="DA17" s="646"/>
      <c r="DB17" s="646"/>
      <c r="DC17" s="646"/>
      <c r="DD17" s="614" t="s">
        <v>122</v>
      </c>
      <c r="DE17" s="609"/>
      <c r="DF17" s="609"/>
      <c r="DG17" s="609"/>
      <c r="DH17" s="609"/>
      <c r="DI17" s="609"/>
      <c r="DJ17" s="609"/>
      <c r="DK17" s="609"/>
      <c r="DL17" s="609"/>
      <c r="DM17" s="609"/>
      <c r="DN17" s="609"/>
      <c r="DO17" s="609"/>
      <c r="DP17" s="610"/>
      <c r="DQ17" s="614">
        <v>2000758</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17854</v>
      </c>
      <c r="S18" s="609"/>
      <c r="T18" s="609"/>
      <c r="U18" s="609"/>
      <c r="V18" s="609"/>
      <c r="W18" s="609"/>
      <c r="X18" s="609"/>
      <c r="Y18" s="610"/>
      <c r="Z18" s="646">
        <v>0.1</v>
      </c>
      <c r="AA18" s="646"/>
      <c r="AB18" s="646"/>
      <c r="AC18" s="646"/>
      <c r="AD18" s="647">
        <v>17854</v>
      </c>
      <c r="AE18" s="647"/>
      <c r="AF18" s="647"/>
      <c r="AG18" s="647"/>
      <c r="AH18" s="647"/>
      <c r="AI18" s="647"/>
      <c r="AJ18" s="647"/>
      <c r="AK18" s="647"/>
      <c r="AL18" s="611">
        <v>0.2</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12985</v>
      </c>
      <c r="S19" s="609"/>
      <c r="T19" s="609"/>
      <c r="U19" s="609"/>
      <c r="V19" s="609"/>
      <c r="W19" s="609"/>
      <c r="X19" s="609"/>
      <c r="Y19" s="610"/>
      <c r="Z19" s="646">
        <v>0</v>
      </c>
      <c r="AA19" s="646"/>
      <c r="AB19" s="646"/>
      <c r="AC19" s="646"/>
      <c r="AD19" s="647">
        <v>12985</v>
      </c>
      <c r="AE19" s="647"/>
      <c r="AF19" s="647"/>
      <c r="AG19" s="647"/>
      <c r="AH19" s="647"/>
      <c r="AI19" s="647"/>
      <c r="AJ19" s="647"/>
      <c r="AK19" s="647"/>
      <c r="AL19" s="611">
        <v>0.1</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15952</v>
      </c>
      <c r="BH19" s="609"/>
      <c r="BI19" s="609"/>
      <c r="BJ19" s="609"/>
      <c r="BK19" s="609"/>
      <c r="BL19" s="609"/>
      <c r="BM19" s="609"/>
      <c r="BN19" s="610"/>
      <c r="BO19" s="646">
        <v>0.4</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4869</v>
      </c>
      <c r="S20" s="609"/>
      <c r="T20" s="609"/>
      <c r="U20" s="609"/>
      <c r="V20" s="609"/>
      <c r="W20" s="609"/>
      <c r="X20" s="609"/>
      <c r="Y20" s="610"/>
      <c r="Z20" s="646">
        <v>0</v>
      </c>
      <c r="AA20" s="646"/>
      <c r="AB20" s="646"/>
      <c r="AC20" s="646"/>
      <c r="AD20" s="647">
        <v>4869</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15952</v>
      </c>
      <c r="BH20" s="609"/>
      <c r="BI20" s="609"/>
      <c r="BJ20" s="609"/>
      <c r="BK20" s="609"/>
      <c r="BL20" s="609"/>
      <c r="BM20" s="609"/>
      <c r="BN20" s="610"/>
      <c r="BO20" s="646">
        <v>0.4</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24515477</v>
      </c>
      <c r="CS20" s="609"/>
      <c r="CT20" s="609"/>
      <c r="CU20" s="609"/>
      <c r="CV20" s="609"/>
      <c r="CW20" s="609"/>
      <c r="CX20" s="609"/>
      <c r="CY20" s="610"/>
      <c r="CZ20" s="646">
        <v>100</v>
      </c>
      <c r="DA20" s="646"/>
      <c r="DB20" s="646"/>
      <c r="DC20" s="646"/>
      <c r="DD20" s="614">
        <v>2765275</v>
      </c>
      <c r="DE20" s="609"/>
      <c r="DF20" s="609"/>
      <c r="DG20" s="609"/>
      <c r="DH20" s="609"/>
      <c r="DI20" s="609"/>
      <c r="DJ20" s="609"/>
      <c r="DK20" s="609"/>
      <c r="DL20" s="609"/>
      <c r="DM20" s="609"/>
      <c r="DN20" s="609"/>
      <c r="DO20" s="609"/>
      <c r="DP20" s="610"/>
      <c r="DQ20" s="614">
        <v>16527517</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7291019</v>
      </c>
      <c r="S21" s="609"/>
      <c r="T21" s="609"/>
      <c r="U21" s="609"/>
      <c r="V21" s="609"/>
      <c r="W21" s="609"/>
      <c r="X21" s="609"/>
      <c r="Y21" s="610"/>
      <c r="Z21" s="646">
        <v>28.1</v>
      </c>
      <c r="AA21" s="646"/>
      <c r="AB21" s="646"/>
      <c r="AC21" s="646"/>
      <c r="AD21" s="647">
        <v>6275128</v>
      </c>
      <c r="AE21" s="647"/>
      <c r="AF21" s="647"/>
      <c r="AG21" s="647"/>
      <c r="AH21" s="647"/>
      <c r="AI21" s="647"/>
      <c r="AJ21" s="647"/>
      <c r="AK21" s="647"/>
      <c r="AL21" s="611">
        <v>57.8</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15952</v>
      </c>
      <c r="BH21" s="609"/>
      <c r="BI21" s="609"/>
      <c r="BJ21" s="609"/>
      <c r="BK21" s="609"/>
      <c r="BL21" s="609"/>
      <c r="BM21" s="609"/>
      <c r="BN21" s="610"/>
      <c r="BO21" s="646">
        <v>0.4</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6275128</v>
      </c>
      <c r="S22" s="609"/>
      <c r="T22" s="609"/>
      <c r="U22" s="609"/>
      <c r="V22" s="609"/>
      <c r="W22" s="609"/>
      <c r="X22" s="609"/>
      <c r="Y22" s="610"/>
      <c r="Z22" s="646">
        <v>24.1</v>
      </c>
      <c r="AA22" s="646"/>
      <c r="AB22" s="646"/>
      <c r="AC22" s="646"/>
      <c r="AD22" s="647">
        <v>6275128</v>
      </c>
      <c r="AE22" s="647"/>
      <c r="AF22" s="647"/>
      <c r="AG22" s="647"/>
      <c r="AH22" s="647"/>
      <c r="AI22" s="647"/>
      <c r="AJ22" s="647"/>
      <c r="AK22" s="647"/>
      <c r="AL22" s="611">
        <v>57.8</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1015891</v>
      </c>
      <c r="S23" s="609"/>
      <c r="T23" s="609"/>
      <c r="U23" s="609"/>
      <c r="V23" s="609"/>
      <c r="W23" s="609"/>
      <c r="X23" s="609"/>
      <c r="Y23" s="610"/>
      <c r="Z23" s="646">
        <v>3.9</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7340491</v>
      </c>
      <c r="CS24" s="664"/>
      <c r="CT24" s="664"/>
      <c r="CU24" s="664"/>
      <c r="CV24" s="664"/>
      <c r="CW24" s="664"/>
      <c r="CX24" s="664"/>
      <c r="CY24" s="689"/>
      <c r="CZ24" s="690">
        <v>29.9</v>
      </c>
      <c r="DA24" s="672"/>
      <c r="DB24" s="672"/>
      <c r="DC24" s="692"/>
      <c r="DD24" s="688">
        <v>5959407</v>
      </c>
      <c r="DE24" s="664"/>
      <c r="DF24" s="664"/>
      <c r="DG24" s="664"/>
      <c r="DH24" s="664"/>
      <c r="DI24" s="664"/>
      <c r="DJ24" s="664"/>
      <c r="DK24" s="689"/>
      <c r="DL24" s="688">
        <v>5708900</v>
      </c>
      <c r="DM24" s="664"/>
      <c r="DN24" s="664"/>
      <c r="DO24" s="664"/>
      <c r="DP24" s="664"/>
      <c r="DQ24" s="664"/>
      <c r="DR24" s="664"/>
      <c r="DS24" s="664"/>
      <c r="DT24" s="664"/>
      <c r="DU24" s="664"/>
      <c r="DV24" s="689"/>
      <c r="DW24" s="690">
        <v>52.3</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11812266</v>
      </c>
      <c r="S25" s="609"/>
      <c r="T25" s="609"/>
      <c r="U25" s="609"/>
      <c r="V25" s="609"/>
      <c r="W25" s="609"/>
      <c r="X25" s="609"/>
      <c r="Y25" s="610"/>
      <c r="Z25" s="646">
        <v>45.4</v>
      </c>
      <c r="AA25" s="646"/>
      <c r="AB25" s="646"/>
      <c r="AC25" s="646"/>
      <c r="AD25" s="647">
        <v>10796375</v>
      </c>
      <c r="AE25" s="647"/>
      <c r="AF25" s="647"/>
      <c r="AG25" s="647"/>
      <c r="AH25" s="647"/>
      <c r="AI25" s="647"/>
      <c r="AJ25" s="647"/>
      <c r="AK25" s="647"/>
      <c r="AL25" s="611">
        <v>99.4</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3211557</v>
      </c>
      <c r="CS25" s="621"/>
      <c r="CT25" s="621"/>
      <c r="CU25" s="621"/>
      <c r="CV25" s="621"/>
      <c r="CW25" s="621"/>
      <c r="CX25" s="621"/>
      <c r="CY25" s="622"/>
      <c r="CZ25" s="611">
        <v>13.1</v>
      </c>
      <c r="DA25" s="623"/>
      <c r="DB25" s="623"/>
      <c r="DC25" s="624"/>
      <c r="DD25" s="614">
        <v>3057441</v>
      </c>
      <c r="DE25" s="621"/>
      <c r="DF25" s="621"/>
      <c r="DG25" s="621"/>
      <c r="DH25" s="621"/>
      <c r="DI25" s="621"/>
      <c r="DJ25" s="621"/>
      <c r="DK25" s="622"/>
      <c r="DL25" s="614">
        <v>3033489</v>
      </c>
      <c r="DM25" s="621"/>
      <c r="DN25" s="621"/>
      <c r="DO25" s="621"/>
      <c r="DP25" s="621"/>
      <c r="DQ25" s="621"/>
      <c r="DR25" s="621"/>
      <c r="DS25" s="621"/>
      <c r="DT25" s="621"/>
      <c r="DU25" s="621"/>
      <c r="DV25" s="622"/>
      <c r="DW25" s="611">
        <v>27.8</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1675</v>
      </c>
      <c r="S26" s="609"/>
      <c r="T26" s="609"/>
      <c r="U26" s="609"/>
      <c r="V26" s="609"/>
      <c r="W26" s="609"/>
      <c r="X26" s="609"/>
      <c r="Y26" s="610"/>
      <c r="Z26" s="646">
        <v>0</v>
      </c>
      <c r="AA26" s="646"/>
      <c r="AB26" s="646"/>
      <c r="AC26" s="646"/>
      <c r="AD26" s="647">
        <v>1675</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2179939</v>
      </c>
      <c r="CS26" s="609"/>
      <c r="CT26" s="609"/>
      <c r="CU26" s="609"/>
      <c r="CV26" s="609"/>
      <c r="CW26" s="609"/>
      <c r="CX26" s="609"/>
      <c r="CY26" s="610"/>
      <c r="CZ26" s="611">
        <v>8.9</v>
      </c>
      <c r="DA26" s="623"/>
      <c r="DB26" s="623"/>
      <c r="DC26" s="624"/>
      <c r="DD26" s="614">
        <v>2066507</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148240</v>
      </c>
      <c r="S27" s="609"/>
      <c r="T27" s="609"/>
      <c r="U27" s="609"/>
      <c r="V27" s="609"/>
      <c r="W27" s="609"/>
      <c r="X27" s="609"/>
      <c r="Y27" s="610"/>
      <c r="Z27" s="646">
        <v>0.6</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3610814</v>
      </c>
      <c r="BH27" s="609"/>
      <c r="BI27" s="609"/>
      <c r="BJ27" s="609"/>
      <c r="BK27" s="609"/>
      <c r="BL27" s="609"/>
      <c r="BM27" s="609"/>
      <c r="BN27" s="610"/>
      <c r="BO27" s="646">
        <v>100</v>
      </c>
      <c r="BP27" s="646"/>
      <c r="BQ27" s="646"/>
      <c r="BR27" s="646"/>
      <c r="BS27" s="647">
        <v>367747</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2115827</v>
      </c>
      <c r="CS27" s="621"/>
      <c r="CT27" s="621"/>
      <c r="CU27" s="621"/>
      <c r="CV27" s="621"/>
      <c r="CW27" s="621"/>
      <c r="CX27" s="621"/>
      <c r="CY27" s="622"/>
      <c r="CZ27" s="611">
        <v>8.6</v>
      </c>
      <c r="DA27" s="623"/>
      <c r="DB27" s="623"/>
      <c r="DC27" s="624"/>
      <c r="DD27" s="614">
        <v>901208</v>
      </c>
      <c r="DE27" s="621"/>
      <c r="DF27" s="621"/>
      <c r="DG27" s="621"/>
      <c r="DH27" s="621"/>
      <c r="DI27" s="621"/>
      <c r="DJ27" s="621"/>
      <c r="DK27" s="622"/>
      <c r="DL27" s="614">
        <v>674653</v>
      </c>
      <c r="DM27" s="621"/>
      <c r="DN27" s="621"/>
      <c r="DO27" s="621"/>
      <c r="DP27" s="621"/>
      <c r="DQ27" s="621"/>
      <c r="DR27" s="621"/>
      <c r="DS27" s="621"/>
      <c r="DT27" s="621"/>
      <c r="DU27" s="621"/>
      <c r="DV27" s="622"/>
      <c r="DW27" s="611">
        <v>6.2</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180928</v>
      </c>
      <c r="S28" s="609"/>
      <c r="T28" s="609"/>
      <c r="U28" s="609"/>
      <c r="V28" s="609"/>
      <c r="W28" s="609"/>
      <c r="X28" s="609"/>
      <c r="Y28" s="610"/>
      <c r="Z28" s="646">
        <v>0.7</v>
      </c>
      <c r="AA28" s="646"/>
      <c r="AB28" s="646"/>
      <c r="AC28" s="646"/>
      <c r="AD28" s="647">
        <v>51577</v>
      </c>
      <c r="AE28" s="647"/>
      <c r="AF28" s="647"/>
      <c r="AG28" s="647"/>
      <c r="AH28" s="647"/>
      <c r="AI28" s="647"/>
      <c r="AJ28" s="647"/>
      <c r="AK28" s="647"/>
      <c r="AL28" s="611">
        <v>0.5</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2013107</v>
      </c>
      <c r="CS28" s="609"/>
      <c r="CT28" s="609"/>
      <c r="CU28" s="609"/>
      <c r="CV28" s="609"/>
      <c r="CW28" s="609"/>
      <c r="CX28" s="609"/>
      <c r="CY28" s="610"/>
      <c r="CZ28" s="611">
        <v>8.1999999999999993</v>
      </c>
      <c r="DA28" s="623"/>
      <c r="DB28" s="623"/>
      <c r="DC28" s="624"/>
      <c r="DD28" s="614">
        <v>2000758</v>
      </c>
      <c r="DE28" s="609"/>
      <c r="DF28" s="609"/>
      <c r="DG28" s="609"/>
      <c r="DH28" s="609"/>
      <c r="DI28" s="609"/>
      <c r="DJ28" s="609"/>
      <c r="DK28" s="610"/>
      <c r="DL28" s="614">
        <v>2000758</v>
      </c>
      <c r="DM28" s="609"/>
      <c r="DN28" s="609"/>
      <c r="DO28" s="609"/>
      <c r="DP28" s="609"/>
      <c r="DQ28" s="609"/>
      <c r="DR28" s="609"/>
      <c r="DS28" s="609"/>
      <c r="DT28" s="609"/>
      <c r="DU28" s="609"/>
      <c r="DV28" s="610"/>
      <c r="DW28" s="611">
        <v>18.3</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73253</v>
      </c>
      <c r="S29" s="609"/>
      <c r="T29" s="609"/>
      <c r="U29" s="609"/>
      <c r="V29" s="609"/>
      <c r="W29" s="609"/>
      <c r="X29" s="609"/>
      <c r="Y29" s="610"/>
      <c r="Z29" s="646">
        <v>0.3</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2013107</v>
      </c>
      <c r="CS29" s="621"/>
      <c r="CT29" s="621"/>
      <c r="CU29" s="621"/>
      <c r="CV29" s="621"/>
      <c r="CW29" s="621"/>
      <c r="CX29" s="621"/>
      <c r="CY29" s="622"/>
      <c r="CZ29" s="611">
        <v>8.1999999999999993</v>
      </c>
      <c r="DA29" s="623"/>
      <c r="DB29" s="623"/>
      <c r="DC29" s="624"/>
      <c r="DD29" s="614">
        <v>2000758</v>
      </c>
      <c r="DE29" s="621"/>
      <c r="DF29" s="621"/>
      <c r="DG29" s="621"/>
      <c r="DH29" s="621"/>
      <c r="DI29" s="621"/>
      <c r="DJ29" s="621"/>
      <c r="DK29" s="622"/>
      <c r="DL29" s="614">
        <v>2000758</v>
      </c>
      <c r="DM29" s="621"/>
      <c r="DN29" s="621"/>
      <c r="DO29" s="621"/>
      <c r="DP29" s="621"/>
      <c r="DQ29" s="621"/>
      <c r="DR29" s="621"/>
      <c r="DS29" s="621"/>
      <c r="DT29" s="621"/>
      <c r="DU29" s="621"/>
      <c r="DV29" s="622"/>
      <c r="DW29" s="611">
        <v>18.3</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1858341</v>
      </c>
      <c r="S30" s="609"/>
      <c r="T30" s="609"/>
      <c r="U30" s="609"/>
      <c r="V30" s="609"/>
      <c r="W30" s="609"/>
      <c r="X30" s="609"/>
      <c r="Y30" s="610"/>
      <c r="Z30" s="646">
        <v>7.1</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1989785</v>
      </c>
      <c r="CS30" s="609"/>
      <c r="CT30" s="609"/>
      <c r="CU30" s="609"/>
      <c r="CV30" s="609"/>
      <c r="CW30" s="609"/>
      <c r="CX30" s="609"/>
      <c r="CY30" s="610"/>
      <c r="CZ30" s="611">
        <v>8.1</v>
      </c>
      <c r="DA30" s="623"/>
      <c r="DB30" s="623"/>
      <c r="DC30" s="624"/>
      <c r="DD30" s="614">
        <v>1977568</v>
      </c>
      <c r="DE30" s="609"/>
      <c r="DF30" s="609"/>
      <c r="DG30" s="609"/>
      <c r="DH30" s="609"/>
      <c r="DI30" s="609"/>
      <c r="DJ30" s="609"/>
      <c r="DK30" s="610"/>
      <c r="DL30" s="614">
        <v>1977568</v>
      </c>
      <c r="DM30" s="609"/>
      <c r="DN30" s="609"/>
      <c r="DO30" s="609"/>
      <c r="DP30" s="609"/>
      <c r="DQ30" s="609"/>
      <c r="DR30" s="609"/>
      <c r="DS30" s="609"/>
      <c r="DT30" s="609"/>
      <c r="DU30" s="609"/>
      <c r="DV30" s="610"/>
      <c r="DW30" s="611">
        <v>18.100000000000001</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99.7</v>
      </c>
      <c r="BH31" s="671"/>
      <c r="BI31" s="671"/>
      <c r="BJ31" s="671"/>
      <c r="BK31" s="671"/>
      <c r="BL31" s="671"/>
      <c r="BM31" s="672">
        <v>99.1</v>
      </c>
      <c r="BN31" s="671"/>
      <c r="BO31" s="671"/>
      <c r="BP31" s="671"/>
      <c r="BQ31" s="673"/>
      <c r="BR31" s="670">
        <v>99.7</v>
      </c>
      <c r="BS31" s="671"/>
      <c r="BT31" s="671"/>
      <c r="BU31" s="671"/>
      <c r="BV31" s="671"/>
      <c r="BW31" s="671"/>
      <c r="BX31" s="672">
        <v>98.8</v>
      </c>
      <c r="BY31" s="671"/>
      <c r="BZ31" s="671"/>
      <c r="CA31" s="671"/>
      <c r="CB31" s="673"/>
      <c r="CD31" s="629"/>
      <c r="CE31" s="630"/>
      <c r="CF31" s="605" t="s">
        <v>300</v>
      </c>
      <c r="CG31" s="606"/>
      <c r="CH31" s="606"/>
      <c r="CI31" s="606"/>
      <c r="CJ31" s="606"/>
      <c r="CK31" s="606"/>
      <c r="CL31" s="606"/>
      <c r="CM31" s="606"/>
      <c r="CN31" s="606"/>
      <c r="CO31" s="606"/>
      <c r="CP31" s="606"/>
      <c r="CQ31" s="607"/>
      <c r="CR31" s="608">
        <v>23322</v>
      </c>
      <c r="CS31" s="621"/>
      <c r="CT31" s="621"/>
      <c r="CU31" s="621"/>
      <c r="CV31" s="621"/>
      <c r="CW31" s="621"/>
      <c r="CX31" s="621"/>
      <c r="CY31" s="622"/>
      <c r="CZ31" s="611">
        <v>0.1</v>
      </c>
      <c r="DA31" s="623"/>
      <c r="DB31" s="623"/>
      <c r="DC31" s="624"/>
      <c r="DD31" s="614">
        <v>23190</v>
      </c>
      <c r="DE31" s="621"/>
      <c r="DF31" s="621"/>
      <c r="DG31" s="621"/>
      <c r="DH31" s="621"/>
      <c r="DI31" s="621"/>
      <c r="DJ31" s="621"/>
      <c r="DK31" s="622"/>
      <c r="DL31" s="614">
        <v>23190</v>
      </c>
      <c r="DM31" s="621"/>
      <c r="DN31" s="621"/>
      <c r="DO31" s="621"/>
      <c r="DP31" s="621"/>
      <c r="DQ31" s="621"/>
      <c r="DR31" s="621"/>
      <c r="DS31" s="621"/>
      <c r="DT31" s="621"/>
      <c r="DU31" s="621"/>
      <c r="DV31" s="622"/>
      <c r="DW31" s="611">
        <v>0.2</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1101550</v>
      </c>
      <c r="S32" s="609"/>
      <c r="T32" s="609"/>
      <c r="U32" s="609"/>
      <c r="V32" s="609"/>
      <c r="W32" s="609"/>
      <c r="X32" s="609"/>
      <c r="Y32" s="610"/>
      <c r="Z32" s="646">
        <v>4.2</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99.7</v>
      </c>
      <c r="BH32" s="621"/>
      <c r="BI32" s="621"/>
      <c r="BJ32" s="621"/>
      <c r="BK32" s="621"/>
      <c r="BL32" s="621"/>
      <c r="BM32" s="612">
        <v>99.1</v>
      </c>
      <c r="BN32" s="621"/>
      <c r="BO32" s="621"/>
      <c r="BP32" s="621"/>
      <c r="BQ32" s="644"/>
      <c r="BR32" s="674">
        <v>99.7</v>
      </c>
      <c r="BS32" s="621"/>
      <c r="BT32" s="621"/>
      <c r="BU32" s="621"/>
      <c r="BV32" s="621"/>
      <c r="BW32" s="621"/>
      <c r="BX32" s="612">
        <v>99.2</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70301</v>
      </c>
      <c r="S33" s="609"/>
      <c r="T33" s="609"/>
      <c r="U33" s="609"/>
      <c r="V33" s="609"/>
      <c r="W33" s="609"/>
      <c r="X33" s="609"/>
      <c r="Y33" s="610"/>
      <c r="Z33" s="646">
        <v>0.3</v>
      </c>
      <c r="AA33" s="646"/>
      <c r="AB33" s="646"/>
      <c r="AC33" s="646"/>
      <c r="AD33" s="647">
        <v>10422</v>
      </c>
      <c r="AE33" s="647"/>
      <c r="AF33" s="647"/>
      <c r="AG33" s="647"/>
      <c r="AH33" s="647"/>
      <c r="AI33" s="647"/>
      <c r="AJ33" s="647"/>
      <c r="AK33" s="647"/>
      <c r="AL33" s="611">
        <v>0.1</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99.7</v>
      </c>
      <c r="BH33" s="593"/>
      <c r="BI33" s="593"/>
      <c r="BJ33" s="593"/>
      <c r="BK33" s="593"/>
      <c r="BL33" s="593"/>
      <c r="BM33" s="639">
        <v>98.9</v>
      </c>
      <c r="BN33" s="593"/>
      <c r="BO33" s="593"/>
      <c r="BP33" s="593"/>
      <c r="BQ33" s="656"/>
      <c r="BR33" s="669">
        <v>99.7</v>
      </c>
      <c r="BS33" s="593"/>
      <c r="BT33" s="593"/>
      <c r="BU33" s="593"/>
      <c r="BV33" s="593"/>
      <c r="BW33" s="593"/>
      <c r="BX33" s="639">
        <v>98.3</v>
      </c>
      <c r="BY33" s="593"/>
      <c r="BZ33" s="593"/>
      <c r="CA33" s="593"/>
      <c r="CB33" s="656"/>
      <c r="CD33" s="605" t="s">
        <v>307</v>
      </c>
      <c r="CE33" s="606"/>
      <c r="CF33" s="606"/>
      <c r="CG33" s="606"/>
      <c r="CH33" s="606"/>
      <c r="CI33" s="606"/>
      <c r="CJ33" s="606"/>
      <c r="CK33" s="606"/>
      <c r="CL33" s="606"/>
      <c r="CM33" s="606"/>
      <c r="CN33" s="606"/>
      <c r="CO33" s="606"/>
      <c r="CP33" s="606"/>
      <c r="CQ33" s="607"/>
      <c r="CR33" s="608">
        <v>14406439</v>
      </c>
      <c r="CS33" s="621"/>
      <c r="CT33" s="621"/>
      <c r="CU33" s="621"/>
      <c r="CV33" s="621"/>
      <c r="CW33" s="621"/>
      <c r="CX33" s="621"/>
      <c r="CY33" s="622"/>
      <c r="CZ33" s="611">
        <v>58.8</v>
      </c>
      <c r="DA33" s="623"/>
      <c r="DB33" s="623"/>
      <c r="DC33" s="624"/>
      <c r="DD33" s="614">
        <v>10076950</v>
      </c>
      <c r="DE33" s="621"/>
      <c r="DF33" s="621"/>
      <c r="DG33" s="621"/>
      <c r="DH33" s="621"/>
      <c r="DI33" s="621"/>
      <c r="DJ33" s="621"/>
      <c r="DK33" s="622"/>
      <c r="DL33" s="614">
        <v>4403127</v>
      </c>
      <c r="DM33" s="621"/>
      <c r="DN33" s="621"/>
      <c r="DO33" s="621"/>
      <c r="DP33" s="621"/>
      <c r="DQ33" s="621"/>
      <c r="DR33" s="621"/>
      <c r="DS33" s="621"/>
      <c r="DT33" s="621"/>
      <c r="DU33" s="621"/>
      <c r="DV33" s="622"/>
      <c r="DW33" s="611">
        <v>40.4</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2113982</v>
      </c>
      <c r="S34" s="609"/>
      <c r="T34" s="609"/>
      <c r="U34" s="609"/>
      <c r="V34" s="609"/>
      <c r="W34" s="609"/>
      <c r="X34" s="609"/>
      <c r="Y34" s="610"/>
      <c r="Z34" s="646">
        <v>8.1</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3379766</v>
      </c>
      <c r="CS34" s="609"/>
      <c r="CT34" s="609"/>
      <c r="CU34" s="609"/>
      <c r="CV34" s="609"/>
      <c r="CW34" s="609"/>
      <c r="CX34" s="609"/>
      <c r="CY34" s="610"/>
      <c r="CZ34" s="611">
        <v>13.8</v>
      </c>
      <c r="DA34" s="623"/>
      <c r="DB34" s="623"/>
      <c r="DC34" s="624"/>
      <c r="DD34" s="614">
        <v>2010267</v>
      </c>
      <c r="DE34" s="609"/>
      <c r="DF34" s="609"/>
      <c r="DG34" s="609"/>
      <c r="DH34" s="609"/>
      <c r="DI34" s="609"/>
      <c r="DJ34" s="609"/>
      <c r="DK34" s="610"/>
      <c r="DL34" s="614">
        <v>1722817</v>
      </c>
      <c r="DM34" s="609"/>
      <c r="DN34" s="609"/>
      <c r="DO34" s="609"/>
      <c r="DP34" s="609"/>
      <c r="DQ34" s="609"/>
      <c r="DR34" s="609"/>
      <c r="DS34" s="609"/>
      <c r="DT34" s="609"/>
      <c r="DU34" s="609"/>
      <c r="DV34" s="610"/>
      <c r="DW34" s="611">
        <v>15.8</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5483838</v>
      </c>
      <c r="S35" s="609"/>
      <c r="T35" s="609"/>
      <c r="U35" s="609"/>
      <c r="V35" s="609"/>
      <c r="W35" s="609"/>
      <c r="X35" s="609"/>
      <c r="Y35" s="610"/>
      <c r="Z35" s="646">
        <v>21.1</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612544</v>
      </c>
      <c r="CS35" s="621"/>
      <c r="CT35" s="621"/>
      <c r="CU35" s="621"/>
      <c r="CV35" s="621"/>
      <c r="CW35" s="621"/>
      <c r="CX35" s="621"/>
      <c r="CY35" s="622"/>
      <c r="CZ35" s="611">
        <v>2.5</v>
      </c>
      <c r="DA35" s="623"/>
      <c r="DB35" s="623"/>
      <c r="DC35" s="624"/>
      <c r="DD35" s="614">
        <v>501348</v>
      </c>
      <c r="DE35" s="621"/>
      <c r="DF35" s="621"/>
      <c r="DG35" s="621"/>
      <c r="DH35" s="621"/>
      <c r="DI35" s="621"/>
      <c r="DJ35" s="621"/>
      <c r="DK35" s="622"/>
      <c r="DL35" s="614">
        <v>256927</v>
      </c>
      <c r="DM35" s="621"/>
      <c r="DN35" s="621"/>
      <c r="DO35" s="621"/>
      <c r="DP35" s="621"/>
      <c r="DQ35" s="621"/>
      <c r="DR35" s="621"/>
      <c r="DS35" s="621"/>
      <c r="DT35" s="621"/>
      <c r="DU35" s="621"/>
      <c r="DV35" s="622"/>
      <c r="DW35" s="611">
        <v>2.4</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1604355</v>
      </c>
      <c r="S36" s="609"/>
      <c r="T36" s="609"/>
      <c r="U36" s="609"/>
      <c r="V36" s="609"/>
      <c r="W36" s="609"/>
      <c r="X36" s="609"/>
      <c r="Y36" s="610"/>
      <c r="Z36" s="646">
        <v>6.2</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2600952</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76992</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2529101</v>
      </c>
      <c r="CS36" s="609"/>
      <c r="CT36" s="609"/>
      <c r="CU36" s="609"/>
      <c r="CV36" s="609"/>
      <c r="CW36" s="609"/>
      <c r="CX36" s="609"/>
      <c r="CY36" s="610"/>
      <c r="CZ36" s="611">
        <v>10.3</v>
      </c>
      <c r="DA36" s="623"/>
      <c r="DB36" s="623"/>
      <c r="DC36" s="624"/>
      <c r="DD36" s="614">
        <v>1306419</v>
      </c>
      <c r="DE36" s="609"/>
      <c r="DF36" s="609"/>
      <c r="DG36" s="609"/>
      <c r="DH36" s="609"/>
      <c r="DI36" s="609"/>
      <c r="DJ36" s="609"/>
      <c r="DK36" s="610"/>
      <c r="DL36" s="614">
        <v>645813</v>
      </c>
      <c r="DM36" s="609"/>
      <c r="DN36" s="609"/>
      <c r="DO36" s="609"/>
      <c r="DP36" s="609"/>
      <c r="DQ36" s="609"/>
      <c r="DR36" s="609"/>
      <c r="DS36" s="609"/>
      <c r="DT36" s="609"/>
      <c r="DU36" s="609"/>
      <c r="DV36" s="610"/>
      <c r="DW36" s="611">
        <v>5.9</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626592</v>
      </c>
      <c r="S37" s="609"/>
      <c r="T37" s="609"/>
      <c r="U37" s="609"/>
      <c r="V37" s="609"/>
      <c r="W37" s="609"/>
      <c r="X37" s="609"/>
      <c r="Y37" s="610"/>
      <c r="Z37" s="646">
        <v>2.4</v>
      </c>
      <c r="AA37" s="646"/>
      <c r="AB37" s="646"/>
      <c r="AC37" s="646"/>
      <c r="AD37" s="647">
        <v>1377</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1056268</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59351</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142645</v>
      </c>
      <c r="CS37" s="621"/>
      <c r="CT37" s="621"/>
      <c r="CU37" s="621"/>
      <c r="CV37" s="621"/>
      <c r="CW37" s="621"/>
      <c r="CX37" s="621"/>
      <c r="CY37" s="622"/>
      <c r="CZ37" s="611">
        <v>0.6</v>
      </c>
      <c r="DA37" s="623"/>
      <c r="DB37" s="623"/>
      <c r="DC37" s="624"/>
      <c r="DD37" s="614">
        <v>134106</v>
      </c>
      <c r="DE37" s="621"/>
      <c r="DF37" s="621"/>
      <c r="DG37" s="621"/>
      <c r="DH37" s="621"/>
      <c r="DI37" s="621"/>
      <c r="DJ37" s="621"/>
      <c r="DK37" s="622"/>
      <c r="DL37" s="614">
        <v>129158</v>
      </c>
      <c r="DM37" s="621"/>
      <c r="DN37" s="621"/>
      <c r="DO37" s="621"/>
      <c r="DP37" s="621"/>
      <c r="DQ37" s="621"/>
      <c r="DR37" s="621"/>
      <c r="DS37" s="621"/>
      <c r="DT37" s="621"/>
      <c r="DU37" s="621"/>
      <c r="DV37" s="622"/>
      <c r="DW37" s="611">
        <v>1.2</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916664</v>
      </c>
      <c r="S38" s="609"/>
      <c r="T38" s="609"/>
      <c r="U38" s="609"/>
      <c r="V38" s="609"/>
      <c r="W38" s="609"/>
      <c r="X38" s="609"/>
      <c r="Y38" s="610"/>
      <c r="Z38" s="646">
        <v>3.5</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343519</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2796</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2213881</v>
      </c>
      <c r="CS38" s="609"/>
      <c r="CT38" s="609"/>
      <c r="CU38" s="609"/>
      <c r="CV38" s="609"/>
      <c r="CW38" s="609"/>
      <c r="CX38" s="609"/>
      <c r="CY38" s="610"/>
      <c r="CZ38" s="611">
        <v>9</v>
      </c>
      <c r="DA38" s="623"/>
      <c r="DB38" s="623"/>
      <c r="DC38" s="624"/>
      <c r="DD38" s="614">
        <v>2040236</v>
      </c>
      <c r="DE38" s="609"/>
      <c r="DF38" s="609"/>
      <c r="DG38" s="609"/>
      <c r="DH38" s="609"/>
      <c r="DI38" s="609"/>
      <c r="DJ38" s="609"/>
      <c r="DK38" s="610"/>
      <c r="DL38" s="614">
        <v>1777570</v>
      </c>
      <c r="DM38" s="609"/>
      <c r="DN38" s="609"/>
      <c r="DO38" s="609"/>
      <c r="DP38" s="609"/>
      <c r="DQ38" s="609"/>
      <c r="DR38" s="609"/>
      <c r="DS38" s="609"/>
      <c r="DT38" s="609"/>
      <c r="DU38" s="609"/>
      <c r="DV38" s="610"/>
      <c r="DW38" s="611">
        <v>16.3</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43552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4102</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5255347</v>
      </c>
      <c r="CS39" s="621"/>
      <c r="CT39" s="621"/>
      <c r="CU39" s="621"/>
      <c r="CV39" s="621"/>
      <c r="CW39" s="621"/>
      <c r="CX39" s="621"/>
      <c r="CY39" s="622"/>
      <c r="CZ39" s="611">
        <v>21.4</v>
      </c>
      <c r="DA39" s="623"/>
      <c r="DB39" s="623"/>
      <c r="DC39" s="624"/>
      <c r="DD39" s="614">
        <v>4218680</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49664</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105</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415800</v>
      </c>
      <c r="CS40" s="609"/>
      <c r="CT40" s="609"/>
      <c r="CU40" s="609"/>
      <c r="CV40" s="609"/>
      <c r="CW40" s="609"/>
      <c r="CX40" s="609"/>
      <c r="CY40" s="610"/>
      <c r="CZ40" s="611">
        <v>1.7</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25991985</v>
      </c>
      <c r="S41" s="633"/>
      <c r="T41" s="633"/>
      <c r="U41" s="633"/>
      <c r="V41" s="633"/>
      <c r="W41" s="633"/>
      <c r="X41" s="633"/>
      <c r="Y41" s="636"/>
      <c r="Z41" s="637">
        <v>100</v>
      </c>
      <c r="AA41" s="637"/>
      <c r="AB41" s="637"/>
      <c r="AC41" s="637"/>
      <c r="AD41" s="638">
        <v>10861426</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261418</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896195</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426</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2768547</v>
      </c>
      <c r="CS42" s="621"/>
      <c r="CT42" s="621"/>
      <c r="CU42" s="621"/>
      <c r="CV42" s="621"/>
      <c r="CW42" s="621"/>
      <c r="CX42" s="621"/>
      <c r="CY42" s="622"/>
      <c r="CZ42" s="611">
        <v>11.3</v>
      </c>
      <c r="DA42" s="623"/>
      <c r="DB42" s="623"/>
      <c r="DC42" s="624"/>
      <c r="DD42" s="614">
        <v>491160</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61477</v>
      </c>
      <c r="CS43" s="621"/>
      <c r="CT43" s="621"/>
      <c r="CU43" s="621"/>
      <c r="CV43" s="621"/>
      <c r="CW43" s="621"/>
      <c r="CX43" s="621"/>
      <c r="CY43" s="622"/>
      <c r="CZ43" s="611">
        <v>0.3</v>
      </c>
      <c r="DA43" s="623"/>
      <c r="DB43" s="623"/>
      <c r="DC43" s="624"/>
      <c r="DD43" s="614">
        <v>61477</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2765275</v>
      </c>
      <c r="CS44" s="609"/>
      <c r="CT44" s="609"/>
      <c r="CU44" s="609"/>
      <c r="CV44" s="609"/>
      <c r="CW44" s="609"/>
      <c r="CX44" s="609"/>
      <c r="CY44" s="610"/>
      <c r="CZ44" s="611">
        <v>11.3</v>
      </c>
      <c r="DA44" s="612"/>
      <c r="DB44" s="612"/>
      <c r="DC44" s="613"/>
      <c r="DD44" s="614">
        <v>490854</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809144</v>
      </c>
      <c r="CS45" s="621"/>
      <c r="CT45" s="621"/>
      <c r="CU45" s="621"/>
      <c r="CV45" s="621"/>
      <c r="CW45" s="621"/>
      <c r="CX45" s="621"/>
      <c r="CY45" s="622"/>
      <c r="CZ45" s="611">
        <v>3.3</v>
      </c>
      <c r="DA45" s="623"/>
      <c r="DB45" s="623"/>
      <c r="DC45" s="624"/>
      <c r="DD45" s="614">
        <v>58868</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1885231</v>
      </c>
      <c r="CS46" s="609"/>
      <c r="CT46" s="609"/>
      <c r="CU46" s="609"/>
      <c r="CV46" s="609"/>
      <c r="CW46" s="609"/>
      <c r="CX46" s="609"/>
      <c r="CY46" s="610"/>
      <c r="CZ46" s="611">
        <v>7.7</v>
      </c>
      <c r="DA46" s="612"/>
      <c r="DB46" s="612"/>
      <c r="DC46" s="613"/>
      <c r="DD46" s="614">
        <v>409120</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3272</v>
      </c>
      <c r="CS47" s="621"/>
      <c r="CT47" s="621"/>
      <c r="CU47" s="621"/>
      <c r="CV47" s="621"/>
      <c r="CW47" s="621"/>
      <c r="CX47" s="621"/>
      <c r="CY47" s="622"/>
      <c r="CZ47" s="611">
        <v>0</v>
      </c>
      <c r="DA47" s="623"/>
      <c r="DB47" s="623"/>
      <c r="DC47" s="624"/>
      <c r="DD47" s="614">
        <v>306</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24515477</v>
      </c>
      <c r="CS49" s="593"/>
      <c r="CT49" s="593"/>
      <c r="CU49" s="593"/>
      <c r="CV49" s="593"/>
      <c r="CW49" s="593"/>
      <c r="CX49" s="593"/>
      <c r="CY49" s="594"/>
      <c r="CZ49" s="595">
        <v>100</v>
      </c>
      <c r="DA49" s="596"/>
      <c r="DB49" s="596"/>
      <c r="DC49" s="597"/>
      <c r="DD49" s="598">
        <v>16527517</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UonMtNP+0WWIMT0jsar6aIw9cuNdHt6/KmM4QS7Zk8JoZzw0WFT4uNCR3uCoPeAmCzAzHyAUu4lVPovQWGqTxA==" saltValue="SB7m8/mFvpcELnSipeMm6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8" t="s">
        <v>352</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9" t="s">
        <v>353</v>
      </c>
      <c r="DK2" s="1080"/>
      <c r="DL2" s="1080"/>
      <c r="DM2" s="1080"/>
      <c r="DN2" s="1080"/>
      <c r="DO2" s="1081"/>
      <c r="DP2" s="222"/>
      <c r="DQ2" s="1079" t="s">
        <v>354</v>
      </c>
      <c r="DR2" s="1080"/>
      <c r="DS2" s="1080"/>
      <c r="DT2" s="1080"/>
      <c r="DU2" s="1080"/>
      <c r="DV2" s="1080"/>
      <c r="DW2" s="1080"/>
      <c r="DX2" s="1080"/>
      <c r="DY2" s="1080"/>
      <c r="DZ2" s="108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2"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2" t="s">
        <v>371</v>
      </c>
      <c r="DH5" s="1073"/>
      <c r="DI5" s="1073"/>
      <c r="DJ5" s="1073"/>
      <c r="DK5" s="1074"/>
      <c r="DL5" s="1072" t="s">
        <v>372</v>
      </c>
      <c r="DM5" s="1073"/>
      <c r="DN5" s="1073"/>
      <c r="DO5" s="1073"/>
      <c r="DP5" s="1074"/>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3"/>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5"/>
      <c r="DH6" s="1076"/>
      <c r="DI6" s="1076"/>
      <c r="DJ6" s="1076"/>
      <c r="DK6" s="1077"/>
      <c r="DL6" s="1075"/>
      <c r="DM6" s="1076"/>
      <c r="DN6" s="1076"/>
      <c r="DO6" s="1076"/>
      <c r="DP6" s="1077"/>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90">
        <v>25951</v>
      </c>
      <c r="R7" s="1091"/>
      <c r="S7" s="1091"/>
      <c r="T7" s="1091"/>
      <c r="U7" s="1091"/>
      <c r="V7" s="1091">
        <v>24476</v>
      </c>
      <c r="W7" s="1091"/>
      <c r="X7" s="1091"/>
      <c r="Y7" s="1091"/>
      <c r="Z7" s="1091"/>
      <c r="AA7" s="1091">
        <v>1474</v>
      </c>
      <c r="AB7" s="1091"/>
      <c r="AC7" s="1091"/>
      <c r="AD7" s="1091"/>
      <c r="AE7" s="1092"/>
      <c r="AF7" s="1093">
        <v>1266</v>
      </c>
      <c r="AG7" s="1094"/>
      <c r="AH7" s="1094"/>
      <c r="AI7" s="1094"/>
      <c r="AJ7" s="1095"/>
      <c r="AK7" s="1096">
        <v>5483</v>
      </c>
      <c r="AL7" s="1097"/>
      <c r="AM7" s="1097"/>
      <c r="AN7" s="1097"/>
      <c r="AO7" s="1097"/>
      <c r="AP7" s="1097">
        <v>10771</v>
      </c>
      <c r="AQ7" s="1097"/>
      <c r="AR7" s="1097"/>
      <c r="AS7" s="1097"/>
      <c r="AT7" s="1097"/>
      <c r="AU7" s="1098" t="s">
        <v>558</v>
      </c>
      <c r="AV7" s="1098"/>
      <c r="AW7" s="1098"/>
      <c r="AX7" s="1098"/>
      <c r="AY7" s="1099"/>
      <c r="AZ7" s="226"/>
      <c r="BA7" s="226"/>
      <c r="BB7" s="226"/>
      <c r="BC7" s="226"/>
      <c r="BD7" s="226"/>
      <c r="BE7" s="227"/>
      <c r="BF7" s="227"/>
      <c r="BG7" s="227"/>
      <c r="BH7" s="227"/>
      <c r="BI7" s="227"/>
      <c r="BJ7" s="227"/>
      <c r="BK7" s="227"/>
      <c r="BL7" s="227"/>
      <c r="BM7" s="227"/>
      <c r="BN7" s="227"/>
      <c r="BO7" s="227"/>
      <c r="BP7" s="227"/>
      <c r="BQ7" s="231">
        <v>1</v>
      </c>
      <c r="BR7" s="232"/>
      <c r="BS7" s="1087" t="s">
        <v>567</v>
      </c>
      <c r="BT7" s="1088"/>
      <c r="BU7" s="1088"/>
      <c r="BV7" s="1088"/>
      <c r="BW7" s="1088"/>
      <c r="BX7" s="1088"/>
      <c r="BY7" s="1088"/>
      <c r="BZ7" s="1088"/>
      <c r="CA7" s="1088"/>
      <c r="CB7" s="1088"/>
      <c r="CC7" s="1088"/>
      <c r="CD7" s="1088"/>
      <c r="CE7" s="1088"/>
      <c r="CF7" s="1088"/>
      <c r="CG7" s="1100"/>
      <c r="CH7" s="1084">
        <v>1</v>
      </c>
      <c r="CI7" s="1085"/>
      <c r="CJ7" s="1085"/>
      <c r="CK7" s="1085"/>
      <c r="CL7" s="1086"/>
      <c r="CM7" s="1084">
        <v>155</v>
      </c>
      <c r="CN7" s="1085"/>
      <c r="CO7" s="1085"/>
      <c r="CP7" s="1085"/>
      <c r="CQ7" s="1086"/>
      <c r="CR7" s="1084">
        <v>11</v>
      </c>
      <c r="CS7" s="1085"/>
      <c r="CT7" s="1085"/>
      <c r="CU7" s="1085"/>
      <c r="CV7" s="1086"/>
      <c r="CW7" s="1084" t="s">
        <v>557</v>
      </c>
      <c r="CX7" s="1085"/>
      <c r="CY7" s="1085"/>
      <c r="CZ7" s="1085"/>
      <c r="DA7" s="1086"/>
      <c r="DB7" s="1084" t="s">
        <v>557</v>
      </c>
      <c r="DC7" s="1085"/>
      <c r="DD7" s="1085"/>
      <c r="DE7" s="1085"/>
      <c r="DF7" s="1086"/>
      <c r="DG7" s="1084" t="s">
        <v>557</v>
      </c>
      <c r="DH7" s="1085"/>
      <c r="DI7" s="1085"/>
      <c r="DJ7" s="1085"/>
      <c r="DK7" s="1086"/>
      <c r="DL7" s="1084" t="s">
        <v>557</v>
      </c>
      <c r="DM7" s="1085"/>
      <c r="DN7" s="1085"/>
      <c r="DO7" s="1085"/>
      <c r="DP7" s="1086"/>
      <c r="DQ7" s="1084" t="s">
        <v>557</v>
      </c>
      <c r="DR7" s="1085"/>
      <c r="DS7" s="1085"/>
      <c r="DT7" s="1085"/>
      <c r="DU7" s="1086"/>
      <c r="DV7" s="1087"/>
      <c r="DW7" s="1088"/>
      <c r="DX7" s="1088"/>
      <c r="DY7" s="1088"/>
      <c r="DZ7" s="1089"/>
      <c r="EA7" s="229"/>
    </row>
    <row r="8" spans="1:131" s="230" customFormat="1" ht="26.25" customHeight="1" x14ac:dyDescent="0.15">
      <c r="A8" s="233">
        <v>2</v>
      </c>
      <c r="B8" s="1017" t="s">
        <v>375</v>
      </c>
      <c r="C8" s="1018"/>
      <c r="D8" s="1018"/>
      <c r="E8" s="1018"/>
      <c r="F8" s="1018"/>
      <c r="G8" s="1018"/>
      <c r="H8" s="1018"/>
      <c r="I8" s="1018"/>
      <c r="J8" s="1018"/>
      <c r="K8" s="1018"/>
      <c r="L8" s="1018"/>
      <c r="M8" s="1018"/>
      <c r="N8" s="1018"/>
      <c r="O8" s="1018"/>
      <c r="P8" s="1019"/>
      <c r="Q8" s="1025">
        <v>3</v>
      </c>
      <c r="R8" s="1026"/>
      <c r="S8" s="1026"/>
      <c r="T8" s="1026"/>
      <c r="U8" s="1026"/>
      <c r="V8" s="1026">
        <v>2</v>
      </c>
      <c r="W8" s="1026"/>
      <c r="X8" s="1026"/>
      <c r="Y8" s="1026"/>
      <c r="Z8" s="1026"/>
      <c r="AA8" s="1026">
        <v>2</v>
      </c>
      <c r="AB8" s="1026"/>
      <c r="AC8" s="1026"/>
      <c r="AD8" s="1026"/>
      <c r="AE8" s="1027"/>
      <c r="AF8" s="1022">
        <v>2</v>
      </c>
      <c r="AG8" s="1023"/>
      <c r="AH8" s="1023"/>
      <c r="AI8" s="1023"/>
      <c r="AJ8" s="1024"/>
      <c r="AK8" s="1071" t="s">
        <v>557</v>
      </c>
      <c r="AL8" s="977"/>
      <c r="AM8" s="977"/>
      <c r="AN8" s="977"/>
      <c r="AO8" s="1067"/>
      <c r="AP8" s="1068" t="s">
        <v>557</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568</v>
      </c>
      <c r="BT8" s="980"/>
      <c r="BU8" s="980"/>
      <c r="BV8" s="980"/>
      <c r="BW8" s="980"/>
      <c r="BX8" s="980"/>
      <c r="BY8" s="980"/>
      <c r="BZ8" s="980"/>
      <c r="CA8" s="980"/>
      <c r="CB8" s="980"/>
      <c r="CC8" s="980"/>
      <c r="CD8" s="980"/>
      <c r="CE8" s="980"/>
      <c r="CF8" s="980"/>
      <c r="CG8" s="1001"/>
      <c r="CH8" s="976">
        <v>-4</v>
      </c>
      <c r="CI8" s="977"/>
      <c r="CJ8" s="977"/>
      <c r="CK8" s="977"/>
      <c r="CL8" s="978"/>
      <c r="CM8" s="976">
        <v>136</v>
      </c>
      <c r="CN8" s="977"/>
      <c r="CO8" s="977"/>
      <c r="CP8" s="977"/>
      <c r="CQ8" s="978"/>
      <c r="CR8" s="976">
        <v>161</v>
      </c>
      <c r="CS8" s="977"/>
      <c r="CT8" s="977"/>
      <c r="CU8" s="977"/>
      <c r="CV8" s="978"/>
      <c r="CW8" s="976">
        <v>17</v>
      </c>
      <c r="CX8" s="977"/>
      <c r="CY8" s="977"/>
      <c r="CZ8" s="977"/>
      <c r="DA8" s="978"/>
      <c r="DB8" s="976" t="s">
        <v>557</v>
      </c>
      <c r="DC8" s="977"/>
      <c r="DD8" s="977"/>
      <c r="DE8" s="977"/>
      <c r="DF8" s="978"/>
      <c r="DG8" s="976" t="s">
        <v>557</v>
      </c>
      <c r="DH8" s="977"/>
      <c r="DI8" s="977"/>
      <c r="DJ8" s="977"/>
      <c r="DK8" s="978"/>
      <c r="DL8" s="976" t="s">
        <v>557</v>
      </c>
      <c r="DM8" s="977"/>
      <c r="DN8" s="977"/>
      <c r="DO8" s="977"/>
      <c r="DP8" s="978"/>
      <c r="DQ8" s="976" t="s">
        <v>557</v>
      </c>
      <c r="DR8" s="977"/>
      <c r="DS8" s="977"/>
      <c r="DT8" s="977"/>
      <c r="DU8" s="978"/>
      <c r="DV8" s="979"/>
      <c r="DW8" s="980"/>
      <c r="DX8" s="980"/>
      <c r="DY8" s="980"/>
      <c r="DZ8" s="981"/>
      <c r="EA8" s="229"/>
    </row>
    <row r="9" spans="1:131" s="230" customFormat="1" ht="26.25" customHeight="1" x14ac:dyDescent="0.15">
      <c r="A9" s="233">
        <v>3</v>
      </c>
      <c r="B9" s="1017" t="s">
        <v>376</v>
      </c>
      <c r="C9" s="1018"/>
      <c r="D9" s="1018"/>
      <c r="E9" s="1018"/>
      <c r="F9" s="1018"/>
      <c r="G9" s="1018"/>
      <c r="H9" s="1018"/>
      <c r="I9" s="1018"/>
      <c r="J9" s="1018"/>
      <c r="K9" s="1018"/>
      <c r="L9" s="1018"/>
      <c r="M9" s="1018"/>
      <c r="N9" s="1018"/>
      <c r="O9" s="1018"/>
      <c r="P9" s="1019"/>
      <c r="Q9" s="1025">
        <v>8</v>
      </c>
      <c r="R9" s="1026"/>
      <c r="S9" s="1026"/>
      <c r="T9" s="1026"/>
      <c r="U9" s="1026"/>
      <c r="V9" s="1026">
        <v>8</v>
      </c>
      <c r="W9" s="1026"/>
      <c r="X9" s="1026"/>
      <c r="Y9" s="1026"/>
      <c r="Z9" s="1026"/>
      <c r="AA9" s="1026" t="s">
        <v>557</v>
      </c>
      <c r="AB9" s="1026"/>
      <c r="AC9" s="1026"/>
      <c r="AD9" s="1026"/>
      <c r="AE9" s="1027"/>
      <c r="AF9" s="1022" t="s">
        <v>122</v>
      </c>
      <c r="AG9" s="1023"/>
      <c r="AH9" s="1023"/>
      <c r="AI9" s="1023"/>
      <c r="AJ9" s="1024"/>
      <c r="AK9" s="1067">
        <v>0</v>
      </c>
      <c r="AL9" s="1068"/>
      <c r="AM9" s="1068"/>
      <c r="AN9" s="1068"/>
      <c r="AO9" s="1068"/>
      <c r="AP9" s="1068" t="s">
        <v>557</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569</v>
      </c>
      <c r="BT9" s="980"/>
      <c r="BU9" s="980"/>
      <c r="BV9" s="980"/>
      <c r="BW9" s="980"/>
      <c r="BX9" s="980"/>
      <c r="BY9" s="980"/>
      <c r="BZ9" s="980"/>
      <c r="CA9" s="980"/>
      <c r="CB9" s="980"/>
      <c r="CC9" s="980"/>
      <c r="CD9" s="980"/>
      <c r="CE9" s="980"/>
      <c r="CF9" s="980"/>
      <c r="CG9" s="1001"/>
      <c r="CH9" s="976">
        <v>3</v>
      </c>
      <c r="CI9" s="977"/>
      <c r="CJ9" s="977"/>
      <c r="CK9" s="977"/>
      <c r="CL9" s="978"/>
      <c r="CM9" s="976">
        <v>-4</v>
      </c>
      <c r="CN9" s="977"/>
      <c r="CO9" s="977"/>
      <c r="CP9" s="977"/>
      <c r="CQ9" s="978"/>
      <c r="CR9" s="976">
        <v>24</v>
      </c>
      <c r="CS9" s="977"/>
      <c r="CT9" s="977"/>
      <c r="CU9" s="977"/>
      <c r="CV9" s="978"/>
      <c r="CW9" s="976" t="s">
        <v>557</v>
      </c>
      <c r="CX9" s="977"/>
      <c r="CY9" s="977"/>
      <c r="CZ9" s="977"/>
      <c r="DA9" s="978"/>
      <c r="DB9" s="976" t="s">
        <v>557</v>
      </c>
      <c r="DC9" s="977"/>
      <c r="DD9" s="977"/>
      <c r="DE9" s="977"/>
      <c r="DF9" s="978"/>
      <c r="DG9" s="976" t="s">
        <v>557</v>
      </c>
      <c r="DH9" s="977"/>
      <c r="DI9" s="977"/>
      <c r="DJ9" s="977"/>
      <c r="DK9" s="978"/>
      <c r="DL9" s="976" t="s">
        <v>557</v>
      </c>
      <c r="DM9" s="977"/>
      <c r="DN9" s="977"/>
      <c r="DO9" s="977"/>
      <c r="DP9" s="978"/>
      <c r="DQ9" s="976" t="s">
        <v>557</v>
      </c>
      <c r="DR9" s="977"/>
      <c r="DS9" s="977"/>
      <c r="DT9" s="977"/>
      <c r="DU9" s="978"/>
      <c r="DV9" s="979"/>
      <c r="DW9" s="980"/>
      <c r="DX9" s="980"/>
      <c r="DY9" s="980"/>
      <c r="DZ9" s="981"/>
      <c r="EA9" s="229"/>
    </row>
    <row r="10" spans="1:131" s="230" customFormat="1" ht="26.25" customHeight="1" x14ac:dyDescent="0.15">
      <c r="A10" s="233">
        <v>4</v>
      </c>
      <c r="B10" s="1017" t="s">
        <v>377</v>
      </c>
      <c r="C10" s="1018"/>
      <c r="D10" s="1018"/>
      <c r="E10" s="1018"/>
      <c r="F10" s="1018"/>
      <c r="G10" s="1018"/>
      <c r="H10" s="1018"/>
      <c r="I10" s="1018"/>
      <c r="J10" s="1018"/>
      <c r="K10" s="1018"/>
      <c r="L10" s="1018"/>
      <c r="M10" s="1018"/>
      <c r="N10" s="1018"/>
      <c r="O10" s="1018"/>
      <c r="P10" s="1019"/>
      <c r="Q10" s="1025">
        <v>34</v>
      </c>
      <c r="R10" s="1026"/>
      <c r="S10" s="1026"/>
      <c r="T10" s="1026"/>
      <c r="U10" s="1026"/>
      <c r="V10" s="1026">
        <v>34</v>
      </c>
      <c r="W10" s="1026"/>
      <c r="X10" s="1026"/>
      <c r="Y10" s="1026"/>
      <c r="Z10" s="1026"/>
      <c r="AA10" s="1026">
        <v>1</v>
      </c>
      <c r="AB10" s="1026"/>
      <c r="AC10" s="1026"/>
      <c r="AD10" s="1026"/>
      <c r="AE10" s="1027"/>
      <c r="AF10" s="1022">
        <v>1</v>
      </c>
      <c r="AG10" s="1023"/>
      <c r="AH10" s="1023"/>
      <c r="AI10" s="1023"/>
      <c r="AJ10" s="1024"/>
      <c r="AK10" s="1067">
        <v>2</v>
      </c>
      <c r="AL10" s="1068"/>
      <c r="AM10" s="1068"/>
      <c r="AN10" s="1068"/>
      <c r="AO10" s="1068"/>
      <c r="AP10" s="1068" t="s">
        <v>557</v>
      </c>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570</v>
      </c>
      <c r="BT10" s="980"/>
      <c r="BU10" s="980"/>
      <c r="BV10" s="980"/>
      <c r="BW10" s="980"/>
      <c r="BX10" s="980"/>
      <c r="BY10" s="980"/>
      <c r="BZ10" s="980"/>
      <c r="CA10" s="980"/>
      <c r="CB10" s="980"/>
      <c r="CC10" s="980"/>
      <c r="CD10" s="980"/>
      <c r="CE10" s="980"/>
      <c r="CF10" s="980"/>
      <c r="CG10" s="1001"/>
      <c r="CH10" s="976">
        <v>-6</v>
      </c>
      <c r="CI10" s="977"/>
      <c r="CJ10" s="977"/>
      <c r="CK10" s="977"/>
      <c r="CL10" s="978"/>
      <c r="CM10" s="976">
        <v>0</v>
      </c>
      <c r="CN10" s="977"/>
      <c r="CO10" s="977"/>
      <c r="CP10" s="977"/>
      <c r="CQ10" s="978"/>
      <c r="CR10" s="976">
        <v>20</v>
      </c>
      <c r="CS10" s="977"/>
      <c r="CT10" s="977"/>
      <c r="CU10" s="977"/>
      <c r="CV10" s="978"/>
      <c r="CW10" s="976">
        <v>15</v>
      </c>
      <c r="CX10" s="977"/>
      <c r="CY10" s="977"/>
      <c r="CZ10" s="977"/>
      <c r="DA10" s="978"/>
      <c r="DB10" s="976" t="s">
        <v>557</v>
      </c>
      <c r="DC10" s="977"/>
      <c r="DD10" s="977"/>
      <c r="DE10" s="977"/>
      <c r="DF10" s="978"/>
      <c r="DG10" s="976" t="s">
        <v>557</v>
      </c>
      <c r="DH10" s="977"/>
      <c r="DI10" s="977"/>
      <c r="DJ10" s="977"/>
      <c r="DK10" s="978"/>
      <c r="DL10" s="976" t="s">
        <v>557</v>
      </c>
      <c r="DM10" s="977"/>
      <c r="DN10" s="977"/>
      <c r="DO10" s="977"/>
      <c r="DP10" s="978"/>
      <c r="DQ10" s="976" t="s">
        <v>557</v>
      </c>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378</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379</v>
      </c>
      <c r="B23" s="924" t="s">
        <v>380</v>
      </c>
      <c r="C23" s="925"/>
      <c r="D23" s="925"/>
      <c r="E23" s="925"/>
      <c r="F23" s="925"/>
      <c r="G23" s="925"/>
      <c r="H23" s="925"/>
      <c r="I23" s="925"/>
      <c r="J23" s="925"/>
      <c r="K23" s="925"/>
      <c r="L23" s="925"/>
      <c r="M23" s="925"/>
      <c r="N23" s="925"/>
      <c r="O23" s="925"/>
      <c r="P23" s="935"/>
      <c r="Q23" s="1054">
        <v>25992</v>
      </c>
      <c r="R23" s="1048"/>
      <c r="S23" s="1048"/>
      <c r="T23" s="1048"/>
      <c r="U23" s="1048"/>
      <c r="V23" s="1048">
        <v>24515</v>
      </c>
      <c r="W23" s="1048"/>
      <c r="X23" s="1048"/>
      <c r="Y23" s="1048"/>
      <c r="Z23" s="1048"/>
      <c r="AA23" s="1048">
        <v>1477</v>
      </c>
      <c r="AB23" s="1048"/>
      <c r="AC23" s="1048"/>
      <c r="AD23" s="1048"/>
      <c r="AE23" s="1055"/>
      <c r="AF23" s="1056">
        <v>1268</v>
      </c>
      <c r="AG23" s="1048"/>
      <c r="AH23" s="1048"/>
      <c r="AI23" s="1048"/>
      <c r="AJ23" s="1057"/>
      <c r="AK23" s="1058"/>
      <c r="AL23" s="1059"/>
      <c r="AM23" s="1059"/>
      <c r="AN23" s="1059"/>
      <c r="AO23" s="1059"/>
      <c r="AP23" s="1048">
        <v>10771</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381</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382</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383</v>
      </c>
      <c r="R26" s="989"/>
      <c r="S26" s="989"/>
      <c r="T26" s="989"/>
      <c r="U26" s="990"/>
      <c r="V26" s="988" t="s">
        <v>384</v>
      </c>
      <c r="W26" s="989"/>
      <c r="X26" s="989"/>
      <c r="Y26" s="989"/>
      <c r="Z26" s="990"/>
      <c r="AA26" s="988" t="s">
        <v>385</v>
      </c>
      <c r="AB26" s="989"/>
      <c r="AC26" s="989"/>
      <c r="AD26" s="989"/>
      <c r="AE26" s="989"/>
      <c r="AF26" s="1042" t="s">
        <v>386</v>
      </c>
      <c r="AG26" s="995"/>
      <c r="AH26" s="995"/>
      <c r="AI26" s="995"/>
      <c r="AJ26" s="1043"/>
      <c r="AK26" s="989" t="s">
        <v>387</v>
      </c>
      <c r="AL26" s="989"/>
      <c r="AM26" s="989"/>
      <c r="AN26" s="989"/>
      <c r="AO26" s="990"/>
      <c r="AP26" s="988" t="s">
        <v>388</v>
      </c>
      <c r="AQ26" s="989"/>
      <c r="AR26" s="989"/>
      <c r="AS26" s="989"/>
      <c r="AT26" s="990"/>
      <c r="AU26" s="988" t="s">
        <v>389</v>
      </c>
      <c r="AV26" s="989"/>
      <c r="AW26" s="989"/>
      <c r="AX26" s="989"/>
      <c r="AY26" s="990"/>
      <c r="AZ26" s="988" t="s">
        <v>390</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391</v>
      </c>
      <c r="C28" s="1035"/>
      <c r="D28" s="1035"/>
      <c r="E28" s="1035"/>
      <c r="F28" s="1035"/>
      <c r="G28" s="1035"/>
      <c r="H28" s="1035"/>
      <c r="I28" s="1035"/>
      <c r="J28" s="1035"/>
      <c r="K28" s="1035"/>
      <c r="L28" s="1035"/>
      <c r="M28" s="1035"/>
      <c r="N28" s="1035"/>
      <c r="O28" s="1035"/>
      <c r="P28" s="1036"/>
      <c r="Q28" s="1037">
        <v>2600</v>
      </c>
      <c r="R28" s="1038"/>
      <c r="S28" s="1038"/>
      <c r="T28" s="1038"/>
      <c r="U28" s="1038"/>
      <c r="V28" s="1038">
        <v>2523</v>
      </c>
      <c r="W28" s="1038"/>
      <c r="X28" s="1038"/>
      <c r="Y28" s="1038"/>
      <c r="Z28" s="1038"/>
      <c r="AA28" s="1038">
        <v>77</v>
      </c>
      <c r="AB28" s="1038"/>
      <c r="AC28" s="1038"/>
      <c r="AD28" s="1038"/>
      <c r="AE28" s="1039"/>
      <c r="AF28" s="1040">
        <v>77</v>
      </c>
      <c r="AG28" s="1038"/>
      <c r="AH28" s="1038"/>
      <c r="AI28" s="1038"/>
      <c r="AJ28" s="1041"/>
      <c r="AK28" s="1029">
        <v>242</v>
      </c>
      <c r="AL28" s="1030"/>
      <c r="AM28" s="1030"/>
      <c r="AN28" s="1030"/>
      <c r="AO28" s="1030"/>
      <c r="AP28" s="1030" t="s">
        <v>557</v>
      </c>
      <c r="AQ28" s="1030"/>
      <c r="AR28" s="1030"/>
      <c r="AS28" s="1030"/>
      <c r="AT28" s="1030"/>
      <c r="AU28" s="1030" t="s">
        <v>557</v>
      </c>
      <c r="AV28" s="1030"/>
      <c r="AW28" s="1030"/>
      <c r="AX28" s="1030"/>
      <c r="AY28" s="1030"/>
      <c r="AZ28" s="1031" t="s">
        <v>557</v>
      </c>
      <c r="BA28" s="1031"/>
      <c r="BB28" s="1031"/>
      <c r="BC28" s="1031"/>
      <c r="BD28" s="1031"/>
      <c r="BE28" s="1032" t="s">
        <v>559</v>
      </c>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392</v>
      </c>
      <c r="C29" s="1018"/>
      <c r="D29" s="1018"/>
      <c r="E29" s="1018"/>
      <c r="F29" s="1018"/>
      <c r="G29" s="1018"/>
      <c r="H29" s="1018"/>
      <c r="I29" s="1018"/>
      <c r="J29" s="1018"/>
      <c r="K29" s="1018"/>
      <c r="L29" s="1018"/>
      <c r="M29" s="1018"/>
      <c r="N29" s="1018"/>
      <c r="O29" s="1018"/>
      <c r="P29" s="1019"/>
      <c r="Q29" s="1025">
        <v>190</v>
      </c>
      <c r="R29" s="1026"/>
      <c r="S29" s="1026"/>
      <c r="T29" s="1026"/>
      <c r="U29" s="1026"/>
      <c r="V29" s="1026">
        <v>185</v>
      </c>
      <c r="W29" s="1026"/>
      <c r="X29" s="1026"/>
      <c r="Y29" s="1026"/>
      <c r="Z29" s="1026"/>
      <c r="AA29" s="1026">
        <v>5</v>
      </c>
      <c r="AB29" s="1026"/>
      <c r="AC29" s="1026"/>
      <c r="AD29" s="1026"/>
      <c r="AE29" s="1027"/>
      <c r="AF29" s="1022">
        <v>5</v>
      </c>
      <c r="AG29" s="1023"/>
      <c r="AH29" s="1023"/>
      <c r="AI29" s="1023"/>
      <c r="AJ29" s="1024"/>
      <c r="AK29" s="967">
        <v>97</v>
      </c>
      <c r="AL29" s="958"/>
      <c r="AM29" s="958"/>
      <c r="AN29" s="958"/>
      <c r="AO29" s="958"/>
      <c r="AP29" s="958">
        <v>27</v>
      </c>
      <c r="AQ29" s="958"/>
      <c r="AR29" s="958"/>
      <c r="AS29" s="958"/>
      <c r="AT29" s="958"/>
      <c r="AU29" s="958">
        <v>9</v>
      </c>
      <c r="AV29" s="958"/>
      <c r="AW29" s="958"/>
      <c r="AX29" s="958"/>
      <c r="AY29" s="958"/>
      <c r="AZ29" s="1028" t="s">
        <v>557</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393</v>
      </c>
      <c r="C30" s="1018"/>
      <c r="D30" s="1018"/>
      <c r="E30" s="1018"/>
      <c r="F30" s="1018"/>
      <c r="G30" s="1018"/>
      <c r="H30" s="1018"/>
      <c r="I30" s="1018"/>
      <c r="J30" s="1018"/>
      <c r="K30" s="1018"/>
      <c r="L30" s="1018"/>
      <c r="M30" s="1018"/>
      <c r="N30" s="1018"/>
      <c r="O30" s="1018"/>
      <c r="P30" s="1019"/>
      <c r="Q30" s="1025">
        <v>464</v>
      </c>
      <c r="R30" s="1026"/>
      <c r="S30" s="1026"/>
      <c r="T30" s="1026"/>
      <c r="U30" s="1026"/>
      <c r="V30" s="1026">
        <v>454</v>
      </c>
      <c r="W30" s="1026"/>
      <c r="X30" s="1026"/>
      <c r="Y30" s="1026"/>
      <c r="Z30" s="1026"/>
      <c r="AA30" s="1026">
        <v>10</v>
      </c>
      <c r="AB30" s="1026"/>
      <c r="AC30" s="1026"/>
      <c r="AD30" s="1026"/>
      <c r="AE30" s="1027"/>
      <c r="AF30" s="1022">
        <v>10</v>
      </c>
      <c r="AG30" s="1023"/>
      <c r="AH30" s="1023"/>
      <c r="AI30" s="1023"/>
      <c r="AJ30" s="1024"/>
      <c r="AK30" s="967">
        <v>118</v>
      </c>
      <c r="AL30" s="958"/>
      <c r="AM30" s="958"/>
      <c r="AN30" s="958"/>
      <c r="AO30" s="958"/>
      <c r="AP30" s="958" t="s">
        <v>557</v>
      </c>
      <c r="AQ30" s="958"/>
      <c r="AR30" s="958"/>
      <c r="AS30" s="958"/>
      <c r="AT30" s="958"/>
      <c r="AU30" s="958" t="s">
        <v>557</v>
      </c>
      <c r="AV30" s="958"/>
      <c r="AW30" s="958"/>
      <c r="AX30" s="958"/>
      <c r="AY30" s="958"/>
      <c r="AZ30" s="1028" t="s">
        <v>557</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394</v>
      </c>
      <c r="C31" s="1018"/>
      <c r="D31" s="1018"/>
      <c r="E31" s="1018"/>
      <c r="F31" s="1018"/>
      <c r="G31" s="1018"/>
      <c r="H31" s="1018"/>
      <c r="I31" s="1018"/>
      <c r="J31" s="1018"/>
      <c r="K31" s="1018"/>
      <c r="L31" s="1018"/>
      <c r="M31" s="1018"/>
      <c r="N31" s="1018"/>
      <c r="O31" s="1018"/>
      <c r="P31" s="1019"/>
      <c r="Q31" s="1025">
        <v>3379</v>
      </c>
      <c r="R31" s="1026"/>
      <c r="S31" s="1026"/>
      <c r="T31" s="1026"/>
      <c r="U31" s="1026"/>
      <c r="V31" s="1026">
        <v>3094</v>
      </c>
      <c r="W31" s="1026"/>
      <c r="X31" s="1026"/>
      <c r="Y31" s="1026"/>
      <c r="Z31" s="1026"/>
      <c r="AA31" s="1026">
        <v>286</v>
      </c>
      <c r="AB31" s="1026"/>
      <c r="AC31" s="1026"/>
      <c r="AD31" s="1026"/>
      <c r="AE31" s="1027"/>
      <c r="AF31" s="1022">
        <v>286</v>
      </c>
      <c r="AG31" s="1023"/>
      <c r="AH31" s="1023"/>
      <c r="AI31" s="1023"/>
      <c r="AJ31" s="1024"/>
      <c r="AK31" s="967">
        <v>445</v>
      </c>
      <c r="AL31" s="958"/>
      <c r="AM31" s="958"/>
      <c r="AN31" s="958"/>
      <c r="AO31" s="958"/>
      <c r="AP31" s="958" t="s">
        <v>557</v>
      </c>
      <c r="AQ31" s="958"/>
      <c r="AR31" s="958"/>
      <c r="AS31" s="958"/>
      <c r="AT31" s="958"/>
      <c r="AU31" s="958" t="s">
        <v>557</v>
      </c>
      <c r="AV31" s="958"/>
      <c r="AW31" s="958"/>
      <c r="AX31" s="958"/>
      <c r="AY31" s="958"/>
      <c r="AZ31" s="1028" t="s">
        <v>557</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395</v>
      </c>
      <c r="C32" s="1018"/>
      <c r="D32" s="1018"/>
      <c r="E32" s="1018"/>
      <c r="F32" s="1018"/>
      <c r="G32" s="1018"/>
      <c r="H32" s="1018"/>
      <c r="I32" s="1018"/>
      <c r="J32" s="1018"/>
      <c r="K32" s="1018"/>
      <c r="L32" s="1018"/>
      <c r="M32" s="1018"/>
      <c r="N32" s="1018"/>
      <c r="O32" s="1018"/>
      <c r="P32" s="1019"/>
      <c r="Q32" s="1025">
        <v>21</v>
      </c>
      <c r="R32" s="1026"/>
      <c r="S32" s="1026"/>
      <c r="T32" s="1026"/>
      <c r="U32" s="1026"/>
      <c r="V32" s="1026">
        <v>20</v>
      </c>
      <c r="W32" s="1026"/>
      <c r="X32" s="1026"/>
      <c r="Y32" s="1026"/>
      <c r="Z32" s="1026"/>
      <c r="AA32" s="1026">
        <v>1</v>
      </c>
      <c r="AB32" s="1026"/>
      <c r="AC32" s="1026"/>
      <c r="AD32" s="1026"/>
      <c r="AE32" s="1027"/>
      <c r="AF32" s="1022">
        <v>1</v>
      </c>
      <c r="AG32" s="1023"/>
      <c r="AH32" s="1023"/>
      <c r="AI32" s="1023"/>
      <c r="AJ32" s="1024"/>
      <c r="AK32" s="967">
        <v>5</v>
      </c>
      <c r="AL32" s="958"/>
      <c r="AM32" s="958"/>
      <c r="AN32" s="958"/>
      <c r="AO32" s="958"/>
      <c r="AP32" s="958" t="s">
        <v>557</v>
      </c>
      <c r="AQ32" s="958"/>
      <c r="AR32" s="958"/>
      <c r="AS32" s="958"/>
      <c r="AT32" s="958"/>
      <c r="AU32" s="958" t="s">
        <v>557</v>
      </c>
      <c r="AV32" s="958"/>
      <c r="AW32" s="958"/>
      <c r="AX32" s="958"/>
      <c r="AY32" s="958"/>
      <c r="AZ32" s="1028" t="s">
        <v>557</v>
      </c>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396</v>
      </c>
      <c r="C33" s="1018"/>
      <c r="D33" s="1018"/>
      <c r="E33" s="1018"/>
      <c r="F33" s="1018"/>
      <c r="G33" s="1018"/>
      <c r="H33" s="1018"/>
      <c r="I33" s="1018"/>
      <c r="J33" s="1018"/>
      <c r="K33" s="1018"/>
      <c r="L33" s="1018"/>
      <c r="M33" s="1018"/>
      <c r="N33" s="1018"/>
      <c r="O33" s="1018"/>
      <c r="P33" s="1019"/>
      <c r="Q33" s="1025">
        <v>544</v>
      </c>
      <c r="R33" s="1026"/>
      <c r="S33" s="1026"/>
      <c r="T33" s="1026"/>
      <c r="U33" s="1026"/>
      <c r="V33" s="1026">
        <v>458</v>
      </c>
      <c r="W33" s="1026"/>
      <c r="X33" s="1026"/>
      <c r="Y33" s="1026"/>
      <c r="Z33" s="1026"/>
      <c r="AA33" s="1026">
        <v>86</v>
      </c>
      <c r="AB33" s="1026"/>
      <c r="AC33" s="1026"/>
      <c r="AD33" s="1026"/>
      <c r="AE33" s="1027"/>
      <c r="AF33" s="1022">
        <v>1270</v>
      </c>
      <c r="AG33" s="1023"/>
      <c r="AH33" s="1023"/>
      <c r="AI33" s="1023"/>
      <c r="AJ33" s="1024"/>
      <c r="AK33" s="967">
        <v>35</v>
      </c>
      <c r="AL33" s="958"/>
      <c r="AM33" s="958"/>
      <c r="AN33" s="958"/>
      <c r="AO33" s="958"/>
      <c r="AP33" s="958">
        <v>415</v>
      </c>
      <c r="AQ33" s="958"/>
      <c r="AR33" s="958"/>
      <c r="AS33" s="958"/>
      <c r="AT33" s="958"/>
      <c r="AU33" s="958">
        <v>151</v>
      </c>
      <c r="AV33" s="958"/>
      <c r="AW33" s="958"/>
      <c r="AX33" s="958"/>
      <c r="AY33" s="958"/>
      <c r="AZ33" s="1028" t="s">
        <v>557</v>
      </c>
      <c r="BA33" s="1028"/>
      <c r="BB33" s="1028"/>
      <c r="BC33" s="1028"/>
      <c r="BD33" s="1028"/>
      <c r="BE33" s="959" t="s">
        <v>397</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398</v>
      </c>
      <c r="C34" s="1018"/>
      <c r="D34" s="1018"/>
      <c r="E34" s="1018"/>
      <c r="F34" s="1018"/>
      <c r="G34" s="1018"/>
      <c r="H34" s="1018"/>
      <c r="I34" s="1018"/>
      <c r="J34" s="1018"/>
      <c r="K34" s="1018"/>
      <c r="L34" s="1018"/>
      <c r="M34" s="1018"/>
      <c r="N34" s="1018"/>
      <c r="O34" s="1018"/>
      <c r="P34" s="1019"/>
      <c r="Q34" s="1025">
        <v>1661</v>
      </c>
      <c r="R34" s="1026"/>
      <c r="S34" s="1026"/>
      <c r="T34" s="1026"/>
      <c r="U34" s="1026"/>
      <c r="V34" s="1026">
        <v>1720</v>
      </c>
      <c r="W34" s="1026"/>
      <c r="X34" s="1026"/>
      <c r="Y34" s="1026"/>
      <c r="Z34" s="1026"/>
      <c r="AA34" s="1026">
        <v>-60</v>
      </c>
      <c r="AB34" s="1026"/>
      <c r="AC34" s="1026"/>
      <c r="AD34" s="1026"/>
      <c r="AE34" s="1027"/>
      <c r="AF34" s="1022">
        <v>1481</v>
      </c>
      <c r="AG34" s="1023"/>
      <c r="AH34" s="1023"/>
      <c r="AI34" s="1023"/>
      <c r="AJ34" s="1024"/>
      <c r="AK34" s="967">
        <v>316</v>
      </c>
      <c r="AL34" s="958"/>
      <c r="AM34" s="958"/>
      <c r="AN34" s="958"/>
      <c r="AO34" s="958"/>
      <c r="AP34" s="958">
        <v>478</v>
      </c>
      <c r="AQ34" s="958"/>
      <c r="AR34" s="958"/>
      <c r="AS34" s="958"/>
      <c r="AT34" s="958"/>
      <c r="AU34" s="958">
        <v>317</v>
      </c>
      <c r="AV34" s="958"/>
      <c r="AW34" s="958"/>
      <c r="AX34" s="958"/>
      <c r="AY34" s="958"/>
      <c r="AZ34" s="1028" t="s">
        <v>557</v>
      </c>
      <c r="BA34" s="1028"/>
      <c r="BB34" s="1028"/>
      <c r="BC34" s="1028"/>
      <c r="BD34" s="1028"/>
      <c r="BE34" s="959" t="s">
        <v>397</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t="s">
        <v>399</v>
      </c>
      <c r="C35" s="1018"/>
      <c r="D35" s="1018"/>
      <c r="E35" s="1018"/>
      <c r="F35" s="1018"/>
      <c r="G35" s="1018"/>
      <c r="H35" s="1018"/>
      <c r="I35" s="1018"/>
      <c r="J35" s="1018"/>
      <c r="K35" s="1018"/>
      <c r="L35" s="1018"/>
      <c r="M35" s="1018"/>
      <c r="N35" s="1018"/>
      <c r="O35" s="1018"/>
      <c r="P35" s="1019"/>
      <c r="Q35" s="1025">
        <v>1349</v>
      </c>
      <c r="R35" s="1026"/>
      <c r="S35" s="1026"/>
      <c r="T35" s="1026"/>
      <c r="U35" s="1026"/>
      <c r="V35" s="1026">
        <v>1347</v>
      </c>
      <c r="W35" s="1026"/>
      <c r="X35" s="1026"/>
      <c r="Y35" s="1026"/>
      <c r="Z35" s="1026"/>
      <c r="AA35" s="1026">
        <v>1</v>
      </c>
      <c r="AB35" s="1026"/>
      <c r="AC35" s="1026"/>
      <c r="AD35" s="1026"/>
      <c r="AE35" s="1027"/>
      <c r="AF35" s="1022">
        <v>1</v>
      </c>
      <c r="AG35" s="1023"/>
      <c r="AH35" s="1023"/>
      <c r="AI35" s="1023"/>
      <c r="AJ35" s="1024"/>
      <c r="AK35" s="967">
        <v>541</v>
      </c>
      <c r="AL35" s="958"/>
      <c r="AM35" s="958"/>
      <c r="AN35" s="958"/>
      <c r="AO35" s="958"/>
      <c r="AP35" s="958">
        <v>4803</v>
      </c>
      <c r="AQ35" s="958"/>
      <c r="AR35" s="958"/>
      <c r="AS35" s="958"/>
      <c r="AT35" s="958"/>
      <c r="AU35" s="958">
        <v>4611</v>
      </c>
      <c r="AV35" s="958"/>
      <c r="AW35" s="958"/>
      <c r="AX35" s="958"/>
      <c r="AY35" s="958"/>
      <c r="AZ35" s="1028" t="s">
        <v>557</v>
      </c>
      <c r="BA35" s="1028"/>
      <c r="BB35" s="1028"/>
      <c r="BC35" s="1028"/>
      <c r="BD35" s="1028"/>
      <c r="BE35" s="959" t="s">
        <v>560</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t="s">
        <v>401</v>
      </c>
      <c r="C36" s="1018"/>
      <c r="D36" s="1018"/>
      <c r="E36" s="1018"/>
      <c r="F36" s="1018"/>
      <c r="G36" s="1018"/>
      <c r="H36" s="1018"/>
      <c r="I36" s="1018"/>
      <c r="J36" s="1018"/>
      <c r="K36" s="1018"/>
      <c r="L36" s="1018"/>
      <c r="M36" s="1018"/>
      <c r="N36" s="1018"/>
      <c r="O36" s="1018"/>
      <c r="P36" s="1019"/>
      <c r="Q36" s="1025">
        <v>194</v>
      </c>
      <c r="R36" s="1026"/>
      <c r="S36" s="1026"/>
      <c r="T36" s="1026"/>
      <c r="U36" s="1026"/>
      <c r="V36" s="1026">
        <v>191</v>
      </c>
      <c r="W36" s="1026"/>
      <c r="X36" s="1026"/>
      <c r="Y36" s="1026"/>
      <c r="Z36" s="1026"/>
      <c r="AA36" s="1026">
        <v>2</v>
      </c>
      <c r="AB36" s="1026"/>
      <c r="AC36" s="1026"/>
      <c r="AD36" s="1026"/>
      <c r="AE36" s="1027"/>
      <c r="AF36" s="1022">
        <v>2</v>
      </c>
      <c r="AG36" s="1023"/>
      <c r="AH36" s="1023"/>
      <c r="AI36" s="1023"/>
      <c r="AJ36" s="1024"/>
      <c r="AK36" s="967">
        <v>162</v>
      </c>
      <c r="AL36" s="958"/>
      <c r="AM36" s="958"/>
      <c r="AN36" s="958"/>
      <c r="AO36" s="958"/>
      <c r="AP36" s="958">
        <v>573</v>
      </c>
      <c r="AQ36" s="958"/>
      <c r="AR36" s="958"/>
      <c r="AS36" s="958"/>
      <c r="AT36" s="958"/>
      <c r="AU36" s="958">
        <v>570</v>
      </c>
      <c r="AV36" s="958"/>
      <c r="AW36" s="958"/>
      <c r="AX36" s="958"/>
      <c r="AY36" s="958"/>
      <c r="AZ36" s="1028" t="s">
        <v>557</v>
      </c>
      <c r="BA36" s="1028"/>
      <c r="BB36" s="1028"/>
      <c r="BC36" s="1028"/>
      <c r="BD36" s="1028"/>
      <c r="BE36" s="959" t="s">
        <v>561</v>
      </c>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t="s">
        <v>402</v>
      </c>
      <c r="C37" s="1018"/>
      <c r="D37" s="1018"/>
      <c r="E37" s="1018"/>
      <c r="F37" s="1018"/>
      <c r="G37" s="1018"/>
      <c r="H37" s="1018"/>
      <c r="I37" s="1018"/>
      <c r="J37" s="1018"/>
      <c r="K37" s="1018"/>
      <c r="L37" s="1018"/>
      <c r="M37" s="1018"/>
      <c r="N37" s="1018"/>
      <c r="O37" s="1018"/>
      <c r="P37" s="1019"/>
      <c r="Q37" s="1025">
        <v>320</v>
      </c>
      <c r="R37" s="1026"/>
      <c r="S37" s="1026"/>
      <c r="T37" s="1026"/>
      <c r="U37" s="1026"/>
      <c r="V37" s="1026">
        <v>312</v>
      </c>
      <c r="W37" s="1026"/>
      <c r="X37" s="1026"/>
      <c r="Y37" s="1026"/>
      <c r="Z37" s="1026"/>
      <c r="AA37" s="1026">
        <v>8</v>
      </c>
      <c r="AB37" s="1026"/>
      <c r="AC37" s="1026"/>
      <c r="AD37" s="1026"/>
      <c r="AE37" s="1027"/>
      <c r="AF37" s="1022">
        <v>8</v>
      </c>
      <c r="AG37" s="1023"/>
      <c r="AH37" s="1023"/>
      <c r="AI37" s="1023"/>
      <c r="AJ37" s="1024"/>
      <c r="AK37" s="967">
        <v>252</v>
      </c>
      <c r="AL37" s="958"/>
      <c r="AM37" s="958"/>
      <c r="AN37" s="958"/>
      <c r="AO37" s="958"/>
      <c r="AP37" s="958">
        <v>623</v>
      </c>
      <c r="AQ37" s="958"/>
      <c r="AR37" s="958"/>
      <c r="AS37" s="958"/>
      <c r="AT37" s="958"/>
      <c r="AU37" s="958">
        <v>602</v>
      </c>
      <c r="AV37" s="958"/>
      <c r="AW37" s="958"/>
      <c r="AX37" s="958"/>
      <c r="AY37" s="958"/>
      <c r="AZ37" s="1028" t="s">
        <v>557</v>
      </c>
      <c r="BA37" s="1028"/>
      <c r="BB37" s="1028"/>
      <c r="BC37" s="1028"/>
      <c r="BD37" s="1028"/>
      <c r="BE37" s="959" t="s">
        <v>562</v>
      </c>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t="s">
        <v>403</v>
      </c>
      <c r="C38" s="1018"/>
      <c r="D38" s="1018"/>
      <c r="E38" s="1018"/>
      <c r="F38" s="1018"/>
      <c r="G38" s="1018"/>
      <c r="H38" s="1018"/>
      <c r="I38" s="1018"/>
      <c r="J38" s="1018"/>
      <c r="K38" s="1018"/>
      <c r="L38" s="1018"/>
      <c r="M38" s="1018"/>
      <c r="N38" s="1018"/>
      <c r="O38" s="1018"/>
      <c r="P38" s="1019"/>
      <c r="Q38" s="1025">
        <v>14</v>
      </c>
      <c r="R38" s="1026"/>
      <c r="S38" s="1026"/>
      <c r="T38" s="1026"/>
      <c r="U38" s="1026"/>
      <c r="V38" s="1026">
        <v>13</v>
      </c>
      <c r="W38" s="1026"/>
      <c r="X38" s="1026"/>
      <c r="Y38" s="1026"/>
      <c r="Z38" s="1026"/>
      <c r="AA38" s="1026">
        <v>1</v>
      </c>
      <c r="AB38" s="1026"/>
      <c r="AC38" s="1026"/>
      <c r="AD38" s="1026"/>
      <c r="AE38" s="1027"/>
      <c r="AF38" s="1022">
        <v>1</v>
      </c>
      <c r="AG38" s="1023"/>
      <c r="AH38" s="1023"/>
      <c r="AI38" s="1023"/>
      <c r="AJ38" s="1024"/>
      <c r="AK38" s="967">
        <v>8</v>
      </c>
      <c r="AL38" s="958"/>
      <c r="AM38" s="958"/>
      <c r="AN38" s="958"/>
      <c r="AO38" s="958"/>
      <c r="AP38" s="958">
        <v>33</v>
      </c>
      <c r="AQ38" s="958"/>
      <c r="AR38" s="958"/>
      <c r="AS38" s="958"/>
      <c r="AT38" s="958"/>
      <c r="AU38" s="958">
        <v>33</v>
      </c>
      <c r="AV38" s="958"/>
      <c r="AW38" s="958"/>
      <c r="AX38" s="958"/>
      <c r="AY38" s="958"/>
      <c r="AZ38" s="1028" t="s">
        <v>557</v>
      </c>
      <c r="BA38" s="1028"/>
      <c r="BB38" s="1028"/>
      <c r="BC38" s="1028"/>
      <c r="BD38" s="1028"/>
      <c r="BE38" s="959" t="s">
        <v>400</v>
      </c>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t="s">
        <v>404</v>
      </c>
      <c r="C39" s="1018"/>
      <c r="D39" s="1018"/>
      <c r="E39" s="1018"/>
      <c r="F39" s="1018"/>
      <c r="G39" s="1018"/>
      <c r="H39" s="1018"/>
      <c r="I39" s="1018"/>
      <c r="J39" s="1018"/>
      <c r="K39" s="1018"/>
      <c r="L39" s="1018"/>
      <c r="M39" s="1018"/>
      <c r="N39" s="1018"/>
      <c r="O39" s="1018"/>
      <c r="P39" s="1019"/>
      <c r="Q39" s="1025">
        <v>178</v>
      </c>
      <c r="R39" s="1026"/>
      <c r="S39" s="1026"/>
      <c r="T39" s="1026"/>
      <c r="U39" s="1026"/>
      <c r="V39" s="1026">
        <v>178</v>
      </c>
      <c r="W39" s="1026"/>
      <c r="X39" s="1026"/>
      <c r="Y39" s="1026"/>
      <c r="Z39" s="1026"/>
      <c r="AA39" s="1026">
        <v>0</v>
      </c>
      <c r="AB39" s="1026"/>
      <c r="AC39" s="1026"/>
      <c r="AD39" s="1026"/>
      <c r="AE39" s="1027"/>
      <c r="AF39" s="1022">
        <v>0</v>
      </c>
      <c r="AG39" s="1023"/>
      <c r="AH39" s="1023"/>
      <c r="AI39" s="1023"/>
      <c r="AJ39" s="1024"/>
      <c r="AK39" s="967">
        <v>132</v>
      </c>
      <c r="AL39" s="958"/>
      <c r="AM39" s="958"/>
      <c r="AN39" s="958"/>
      <c r="AO39" s="958"/>
      <c r="AP39" s="958" t="s">
        <v>557</v>
      </c>
      <c r="AQ39" s="958"/>
      <c r="AR39" s="958"/>
      <c r="AS39" s="958"/>
      <c r="AT39" s="958"/>
      <c r="AU39" s="958" t="s">
        <v>557</v>
      </c>
      <c r="AV39" s="958"/>
      <c r="AW39" s="958"/>
      <c r="AX39" s="958"/>
      <c r="AY39" s="958"/>
      <c r="AZ39" s="1028" t="s">
        <v>557</v>
      </c>
      <c r="BA39" s="1028"/>
      <c r="BB39" s="1028"/>
      <c r="BC39" s="1028"/>
      <c r="BD39" s="1028"/>
      <c r="BE39" s="959" t="s">
        <v>400</v>
      </c>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405</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379</v>
      </c>
      <c r="B63" s="924" t="s">
        <v>406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3142</v>
      </c>
      <c r="AG63" s="946"/>
      <c r="AH63" s="946"/>
      <c r="AI63" s="946"/>
      <c r="AJ63" s="1009"/>
      <c r="AK63" s="1010"/>
      <c r="AL63" s="950"/>
      <c r="AM63" s="950"/>
      <c r="AN63" s="950"/>
      <c r="AO63" s="950"/>
      <c r="AP63" s="946">
        <v>6952</v>
      </c>
      <c r="AQ63" s="946"/>
      <c r="AR63" s="946"/>
      <c r="AS63" s="946"/>
      <c r="AT63" s="946"/>
      <c r="AU63" s="946">
        <v>6293</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408</v>
      </c>
      <c r="B66" s="983"/>
      <c r="C66" s="983"/>
      <c r="D66" s="983"/>
      <c r="E66" s="983"/>
      <c r="F66" s="983"/>
      <c r="G66" s="983"/>
      <c r="H66" s="983"/>
      <c r="I66" s="983"/>
      <c r="J66" s="983"/>
      <c r="K66" s="983"/>
      <c r="L66" s="983"/>
      <c r="M66" s="983"/>
      <c r="N66" s="983"/>
      <c r="O66" s="983"/>
      <c r="P66" s="984"/>
      <c r="Q66" s="988" t="s">
        <v>383</v>
      </c>
      <c r="R66" s="989"/>
      <c r="S66" s="989"/>
      <c r="T66" s="989"/>
      <c r="U66" s="990"/>
      <c r="V66" s="988" t="s">
        <v>384</v>
      </c>
      <c r="W66" s="989"/>
      <c r="X66" s="989"/>
      <c r="Y66" s="989"/>
      <c r="Z66" s="990"/>
      <c r="AA66" s="988" t="s">
        <v>385</v>
      </c>
      <c r="AB66" s="989"/>
      <c r="AC66" s="989"/>
      <c r="AD66" s="989"/>
      <c r="AE66" s="990"/>
      <c r="AF66" s="994" t="s">
        <v>386</v>
      </c>
      <c r="AG66" s="995"/>
      <c r="AH66" s="995"/>
      <c r="AI66" s="995"/>
      <c r="AJ66" s="996"/>
      <c r="AK66" s="988" t="s">
        <v>387</v>
      </c>
      <c r="AL66" s="983"/>
      <c r="AM66" s="983"/>
      <c r="AN66" s="983"/>
      <c r="AO66" s="984"/>
      <c r="AP66" s="988" t="s">
        <v>388</v>
      </c>
      <c r="AQ66" s="989"/>
      <c r="AR66" s="989"/>
      <c r="AS66" s="989"/>
      <c r="AT66" s="990"/>
      <c r="AU66" s="988" t="s">
        <v>409</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563</v>
      </c>
      <c r="C68" s="973"/>
      <c r="D68" s="973"/>
      <c r="E68" s="973"/>
      <c r="F68" s="973"/>
      <c r="G68" s="973"/>
      <c r="H68" s="973"/>
      <c r="I68" s="973"/>
      <c r="J68" s="973"/>
      <c r="K68" s="973"/>
      <c r="L68" s="973"/>
      <c r="M68" s="973"/>
      <c r="N68" s="973"/>
      <c r="O68" s="973"/>
      <c r="P68" s="974"/>
      <c r="Q68" s="975">
        <v>63</v>
      </c>
      <c r="R68" s="969"/>
      <c r="S68" s="969"/>
      <c r="T68" s="969"/>
      <c r="U68" s="969"/>
      <c r="V68" s="969">
        <v>57</v>
      </c>
      <c r="W68" s="969"/>
      <c r="X68" s="969"/>
      <c r="Y68" s="969"/>
      <c r="Z68" s="969"/>
      <c r="AA68" s="969">
        <v>6</v>
      </c>
      <c r="AB68" s="969"/>
      <c r="AC68" s="969"/>
      <c r="AD68" s="969"/>
      <c r="AE68" s="969"/>
      <c r="AF68" s="969">
        <v>6</v>
      </c>
      <c r="AG68" s="969"/>
      <c r="AH68" s="969"/>
      <c r="AI68" s="969"/>
      <c r="AJ68" s="969"/>
      <c r="AK68" s="969" t="s">
        <v>557</v>
      </c>
      <c r="AL68" s="969"/>
      <c r="AM68" s="969"/>
      <c r="AN68" s="969"/>
      <c r="AO68" s="969"/>
      <c r="AP68" s="969" t="s">
        <v>557</v>
      </c>
      <c r="AQ68" s="969"/>
      <c r="AR68" s="969"/>
      <c r="AS68" s="969"/>
      <c r="AT68" s="969"/>
      <c r="AU68" s="969" t="s">
        <v>557</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564</v>
      </c>
      <c r="C69" s="962"/>
      <c r="D69" s="962"/>
      <c r="E69" s="962"/>
      <c r="F69" s="962"/>
      <c r="G69" s="962"/>
      <c r="H69" s="962"/>
      <c r="I69" s="962"/>
      <c r="J69" s="962"/>
      <c r="K69" s="962"/>
      <c r="L69" s="962"/>
      <c r="M69" s="962"/>
      <c r="N69" s="962"/>
      <c r="O69" s="962"/>
      <c r="P69" s="963"/>
      <c r="Q69" s="964">
        <v>5949</v>
      </c>
      <c r="R69" s="958"/>
      <c r="S69" s="958"/>
      <c r="T69" s="958"/>
      <c r="U69" s="958"/>
      <c r="V69" s="958">
        <v>4240</v>
      </c>
      <c r="W69" s="958"/>
      <c r="X69" s="958"/>
      <c r="Y69" s="958"/>
      <c r="Z69" s="958"/>
      <c r="AA69" s="958">
        <v>1709</v>
      </c>
      <c r="AB69" s="958"/>
      <c r="AC69" s="958"/>
      <c r="AD69" s="958"/>
      <c r="AE69" s="958"/>
      <c r="AF69" s="958">
        <v>1709</v>
      </c>
      <c r="AG69" s="958"/>
      <c r="AH69" s="958"/>
      <c r="AI69" s="958"/>
      <c r="AJ69" s="958"/>
      <c r="AK69" s="958" t="s">
        <v>557</v>
      </c>
      <c r="AL69" s="958"/>
      <c r="AM69" s="958"/>
      <c r="AN69" s="958"/>
      <c r="AO69" s="958"/>
      <c r="AP69" s="958" t="s">
        <v>557</v>
      </c>
      <c r="AQ69" s="958"/>
      <c r="AR69" s="958"/>
      <c r="AS69" s="958"/>
      <c r="AT69" s="958"/>
      <c r="AU69" s="958" t="s">
        <v>557</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577</v>
      </c>
      <c r="C70" s="962"/>
      <c r="D70" s="962"/>
      <c r="E70" s="962"/>
      <c r="F70" s="962"/>
      <c r="G70" s="962"/>
      <c r="H70" s="962"/>
      <c r="I70" s="962"/>
      <c r="J70" s="962"/>
      <c r="K70" s="962"/>
      <c r="L70" s="962"/>
      <c r="M70" s="962"/>
      <c r="N70" s="962"/>
      <c r="O70" s="962"/>
      <c r="P70" s="963"/>
      <c r="Q70" s="964">
        <v>215</v>
      </c>
      <c r="R70" s="958"/>
      <c r="S70" s="958"/>
      <c r="T70" s="958"/>
      <c r="U70" s="958"/>
      <c r="V70" s="958">
        <v>208</v>
      </c>
      <c r="W70" s="958"/>
      <c r="X70" s="958"/>
      <c r="Y70" s="958"/>
      <c r="Z70" s="958"/>
      <c r="AA70" s="958">
        <v>7</v>
      </c>
      <c r="AB70" s="958"/>
      <c r="AC70" s="958"/>
      <c r="AD70" s="958"/>
      <c r="AE70" s="958"/>
      <c r="AF70" s="958">
        <v>7</v>
      </c>
      <c r="AG70" s="958"/>
      <c r="AH70" s="958"/>
      <c r="AI70" s="958"/>
      <c r="AJ70" s="958"/>
      <c r="AK70" s="958" t="s">
        <v>557</v>
      </c>
      <c r="AL70" s="958"/>
      <c r="AM70" s="958"/>
      <c r="AN70" s="958"/>
      <c r="AO70" s="958"/>
      <c r="AP70" s="958" t="s">
        <v>557</v>
      </c>
      <c r="AQ70" s="958"/>
      <c r="AR70" s="958"/>
      <c r="AS70" s="958"/>
      <c r="AT70" s="958"/>
      <c r="AU70" s="958" t="s">
        <v>557</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576</v>
      </c>
      <c r="C71" s="962"/>
      <c r="D71" s="962"/>
      <c r="E71" s="962"/>
      <c r="F71" s="962"/>
      <c r="G71" s="962"/>
      <c r="H71" s="962"/>
      <c r="I71" s="962"/>
      <c r="J71" s="962"/>
      <c r="K71" s="962"/>
      <c r="L71" s="962"/>
      <c r="M71" s="962"/>
      <c r="N71" s="962"/>
      <c r="O71" s="962"/>
      <c r="P71" s="963"/>
      <c r="Q71" s="964">
        <v>109</v>
      </c>
      <c r="R71" s="958"/>
      <c r="S71" s="958"/>
      <c r="T71" s="958"/>
      <c r="U71" s="958"/>
      <c r="V71" s="958">
        <v>116</v>
      </c>
      <c r="W71" s="958"/>
      <c r="X71" s="958"/>
      <c r="Y71" s="958"/>
      <c r="Z71" s="958"/>
      <c r="AA71" s="958">
        <v>-7</v>
      </c>
      <c r="AB71" s="958"/>
      <c r="AC71" s="958"/>
      <c r="AD71" s="958"/>
      <c r="AE71" s="958"/>
      <c r="AF71" s="958">
        <v>-7</v>
      </c>
      <c r="AG71" s="958"/>
      <c r="AH71" s="958"/>
      <c r="AI71" s="958"/>
      <c r="AJ71" s="958"/>
      <c r="AK71" s="958" t="s">
        <v>557</v>
      </c>
      <c r="AL71" s="958"/>
      <c r="AM71" s="958"/>
      <c r="AN71" s="958"/>
      <c r="AO71" s="958"/>
      <c r="AP71" s="958" t="s">
        <v>557</v>
      </c>
      <c r="AQ71" s="958"/>
      <c r="AR71" s="958"/>
      <c r="AS71" s="958"/>
      <c r="AT71" s="958"/>
      <c r="AU71" s="958" t="s">
        <v>557</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565</v>
      </c>
      <c r="C72" s="962"/>
      <c r="D72" s="962"/>
      <c r="E72" s="962"/>
      <c r="F72" s="962"/>
      <c r="G72" s="962"/>
      <c r="H72" s="962"/>
      <c r="I72" s="962"/>
      <c r="J72" s="962"/>
      <c r="K72" s="962"/>
      <c r="L72" s="962"/>
      <c r="M72" s="962"/>
      <c r="N72" s="962"/>
      <c r="O72" s="962"/>
      <c r="P72" s="963"/>
      <c r="Q72" s="964">
        <v>264</v>
      </c>
      <c r="R72" s="958"/>
      <c r="S72" s="958"/>
      <c r="T72" s="958"/>
      <c r="U72" s="958"/>
      <c r="V72" s="958">
        <v>227</v>
      </c>
      <c r="W72" s="958"/>
      <c r="X72" s="958"/>
      <c r="Y72" s="958"/>
      <c r="Z72" s="958"/>
      <c r="AA72" s="958">
        <v>37</v>
      </c>
      <c r="AB72" s="958"/>
      <c r="AC72" s="958"/>
      <c r="AD72" s="958"/>
      <c r="AE72" s="958"/>
      <c r="AF72" s="958">
        <v>37</v>
      </c>
      <c r="AG72" s="958"/>
      <c r="AH72" s="958"/>
      <c r="AI72" s="958"/>
      <c r="AJ72" s="958"/>
      <c r="AK72" s="958" t="s">
        <v>497</v>
      </c>
      <c r="AL72" s="958"/>
      <c r="AM72" s="958"/>
      <c r="AN72" s="958"/>
      <c r="AO72" s="958"/>
      <c r="AP72" s="958" t="s">
        <v>497</v>
      </c>
      <c r="AQ72" s="958"/>
      <c r="AR72" s="958"/>
      <c r="AS72" s="958"/>
      <c r="AT72" s="958"/>
      <c r="AU72" s="958" t="s">
        <v>497</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566</v>
      </c>
      <c r="C73" s="962"/>
      <c r="D73" s="962"/>
      <c r="E73" s="962"/>
      <c r="F73" s="962"/>
      <c r="G73" s="962"/>
      <c r="H73" s="962"/>
      <c r="I73" s="962"/>
      <c r="J73" s="962"/>
      <c r="K73" s="962"/>
      <c r="L73" s="962"/>
      <c r="M73" s="962"/>
      <c r="N73" s="962"/>
      <c r="O73" s="962"/>
      <c r="P73" s="963"/>
      <c r="Q73" s="964">
        <v>295194</v>
      </c>
      <c r="R73" s="958"/>
      <c r="S73" s="958"/>
      <c r="T73" s="958"/>
      <c r="U73" s="958"/>
      <c r="V73" s="958">
        <v>282398</v>
      </c>
      <c r="W73" s="958"/>
      <c r="X73" s="958"/>
      <c r="Y73" s="958"/>
      <c r="Z73" s="958"/>
      <c r="AA73" s="958">
        <v>12796</v>
      </c>
      <c r="AB73" s="958"/>
      <c r="AC73" s="958"/>
      <c r="AD73" s="958"/>
      <c r="AE73" s="958"/>
      <c r="AF73" s="958">
        <v>12796</v>
      </c>
      <c r="AG73" s="958"/>
      <c r="AH73" s="958"/>
      <c r="AI73" s="958"/>
      <c r="AJ73" s="958"/>
      <c r="AK73" s="958" t="s">
        <v>497</v>
      </c>
      <c r="AL73" s="958"/>
      <c r="AM73" s="958"/>
      <c r="AN73" s="958"/>
      <c r="AO73" s="958"/>
      <c r="AP73" s="958" t="s">
        <v>497</v>
      </c>
      <c r="AQ73" s="958"/>
      <c r="AR73" s="958"/>
      <c r="AS73" s="958"/>
      <c r="AT73" s="958"/>
      <c r="AU73" s="958" t="s">
        <v>497</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379</v>
      </c>
      <c r="B88" s="924" t="s">
        <v>410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14548</v>
      </c>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379</v>
      </c>
      <c r="BR102" s="924" t="s">
        <v>411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216</v>
      </c>
      <c r="CS102" s="940"/>
      <c r="CT102" s="940"/>
      <c r="CU102" s="940"/>
      <c r="CV102" s="941"/>
      <c r="CW102" s="939">
        <v>32</v>
      </c>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412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413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414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416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419</v>
      </c>
      <c r="AB109" s="883"/>
      <c r="AC109" s="883"/>
      <c r="AD109" s="883"/>
      <c r="AE109" s="884"/>
      <c r="AF109" s="885" t="s">
        <v>420</v>
      </c>
      <c r="AG109" s="883"/>
      <c r="AH109" s="883"/>
      <c r="AI109" s="883"/>
      <c r="AJ109" s="884"/>
      <c r="AK109" s="885" t="s">
        <v>294</v>
      </c>
      <c r="AL109" s="883"/>
      <c r="AM109" s="883"/>
      <c r="AN109" s="883"/>
      <c r="AO109" s="884"/>
      <c r="AP109" s="885" t="s">
        <v>421</v>
      </c>
      <c r="AQ109" s="883"/>
      <c r="AR109" s="883"/>
      <c r="AS109" s="883"/>
      <c r="AT109" s="916"/>
      <c r="AU109" s="882" t="s">
        <v>418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419</v>
      </c>
      <c r="BR109" s="883"/>
      <c r="BS109" s="883"/>
      <c r="BT109" s="883"/>
      <c r="BU109" s="884"/>
      <c r="BV109" s="885" t="s">
        <v>420</v>
      </c>
      <c r="BW109" s="883"/>
      <c r="BX109" s="883"/>
      <c r="BY109" s="883"/>
      <c r="BZ109" s="884"/>
      <c r="CA109" s="885" t="s">
        <v>294</v>
      </c>
      <c r="CB109" s="883"/>
      <c r="CC109" s="883"/>
      <c r="CD109" s="883"/>
      <c r="CE109" s="884"/>
      <c r="CF109" s="923" t="s">
        <v>421</v>
      </c>
      <c r="CG109" s="923"/>
      <c r="CH109" s="923"/>
      <c r="CI109" s="923"/>
      <c r="CJ109" s="923"/>
      <c r="CK109" s="885" t="s">
        <v>422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419</v>
      </c>
      <c r="DH109" s="883"/>
      <c r="DI109" s="883"/>
      <c r="DJ109" s="883"/>
      <c r="DK109" s="884"/>
      <c r="DL109" s="885" t="s">
        <v>420</v>
      </c>
      <c r="DM109" s="883"/>
      <c r="DN109" s="883"/>
      <c r="DO109" s="883"/>
      <c r="DP109" s="884"/>
      <c r="DQ109" s="885" t="s">
        <v>294</v>
      </c>
      <c r="DR109" s="883"/>
      <c r="DS109" s="883"/>
      <c r="DT109" s="883"/>
      <c r="DU109" s="884"/>
      <c r="DV109" s="885" t="s">
        <v>421</v>
      </c>
      <c r="DW109" s="883"/>
      <c r="DX109" s="883"/>
      <c r="DY109" s="883"/>
      <c r="DZ109" s="916"/>
    </row>
    <row r="110" spans="1:131" s="224" customFormat="1" ht="26.25" customHeight="1" x14ac:dyDescent="0.15">
      <c r="A110" s="794" t="s">
        <v>423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2721142</v>
      </c>
      <c r="AB110" s="876"/>
      <c r="AC110" s="876"/>
      <c r="AD110" s="876"/>
      <c r="AE110" s="877"/>
      <c r="AF110" s="878">
        <v>2435496</v>
      </c>
      <c r="AG110" s="876"/>
      <c r="AH110" s="876"/>
      <c r="AI110" s="876"/>
      <c r="AJ110" s="877"/>
      <c r="AK110" s="878">
        <v>2013017</v>
      </c>
      <c r="AL110" s="876"/>
      <c r="AM110" s="876"/>
      <c r="AN110" s="876"/>
      <c r="AO110" s="877"/>
      <c r="AP110" s="879">
        <v>23.5</v>
      </c>
      <c r="AQ110" s="880"/>
      <c r="AR110" s="880"/>
      <c r="AS110" s="880"/>
      <c r="AT110" s="881"/>
      <c r="AU110" s="917" t="s">
        <v>69</v>
      </c>
      <c r="AV110" s="918"/>
      <c r="AW110" s="918"/>
      <c r="AX110" s="918"/>
      <c r="AY110" s="918"/>
      <c r="AZ110" s="847" t="s">
        <v>424</v>
      </c>
      <c r="BA110" s="795"/>
      <c r="BB110" s="795"/>
      <c r="BC110" s="795"/>
      <c r="BD110" s="795"/>
      <c r="BE110" s="795"/>
      <c r="BF110" s="795"/>
      <c r="BG110" s="795"/>
      <c r="BH110" s="795"/>
      <c r="BI110" s="795"/>
      <c r="BJ110" s="795"/>
      <c r="BK110" s="795"/>
      <c r="BL110" s="795"/>
      <c r="BM110" s="795"/>
      <c r="BN110" s="795"/>
      <c r="BO110" s="795"/>
      <c r="BP110" s="796"/>
      <c r="BQ110" s="848">
        <v>13287121</v>
      </c>
      <c r="BR110" s="829"/>
      <c r="BS110" s="829"/>
      <c r="BT110" s="829"/>
      <c r="BU110" s="829"/>
      <c r="BV110" s="829">
        <v>11844366</v>
      </c>
      <c r="BW110" s="829"/>
      <c r="BX110" s="829"/>
      <c r="BY110" s="829"/>
      <c r="BZ110" s="829"/>
      <c r="CA110" s="829">
        <v>10771245</v>
      </c>
      <c r="CB110" s="829"/>
      <c r="CC110" s="829"/>
      <c r="CD110" s="829"/>
      <c r="CE110" s="829"/>
      <c r="CF110" s="853">
        <v>125.6</v>
      </c>
      <c r="CG110" s="854"/>
      <c r="CH110" s="854"/>
      <c r="CI110" s="854"/>
      <c r="CJ110" s="854"/>
      <c r="CK110" s="913" t="s">
        <v>425</v>
      </c>
      <c r="CL110" s="806"/>
      <c r="CM110" s="847" t="s">
        <v>426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427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428</v>
      </c>
      <c r="BA111" s="739"/>
      <c r="BB111" s="739"/>
      <c r="BC111" s="739"/>
      <c r="BD111" s="739"/>
      <c r="BE111" s="739"/>
      <c r="BF111" s="739"/>
      <c r="BG111" s="739"/>
      <c r="BH111" s="739"/>
      <c r="BI111" s="739"/>
      <c r="BJ111" s="739"/>
      <c r="BK111" s="739"/>
      <c r="BL111" s="739"/>
      <c r="BM111" s="739"/>
      <c r="BN111" s="739"/>
      <c r="BO111" s="739"/>
      <c r="BP111" s="740"/>
      <c r="BQ111" s="803">
        <v>7229</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430</v>
      </c>
      <c r="B112" s="900"/>
      <c r="C112" s="739" t="s">
        <v>431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432</v>
      </c>
      <c r="BA112" s="739"/>
      <c r="BB112" s="739"/>
      <c r="BC112" s="739"/>
      <c r="BD112" s="739"/>
      <c r="BE112" s="739"/>
      <c r="BF112" s="739"/>
      <c r="BG112" s="739"/>
      <c r="BH112" s="739"/>
      <c r="BI112" s="739"/>
      <c r="BJ112" s="739"/>
      <c r="BK112" s="739"/>
      <c r="BL112" s="739"/>
      <c r="BM112" s="739"/>
      <c r="BN112" s="739"/>
      <c r="BO112" s="739"/>
      <c r="BP112" s="740"/>
      <c r="BQ112" s="803">
        <v>7321948</v>
      </c>
      <c r="BR112" s="804"/>
      <c r="BS112" s="804"/>
      <c r="BT112" s="804"/>
      <c r="BU112" s="804"/>
      <c r="BV112" s="804">
        <v>6788018</v>
      </c>
      <c r="BW112" s="804"/>
      <c r="BX112" s="804"/>
      <c r="BY112" s="804"/>
      <c r="BZ112" s="804"/>
      <c r="CA112" s="804">
        <v>6292281</v>
      </c>
      <c r="CB112" s="804"/>
      <c r="CC112" s="804"/>
      <c r="CD112" s="804"/>
      <c r="CE112" s="804"/>
      <c r="CF112" s="862">
        <v>73.400000000000006</v>
      </c>
      <c r="CG112" s="863"/>
      <c r="CH112" s="863"/>
      <c r="CI112" s="863"/>
      <c r="CJ112" s="863"/>
      <c r="CK112" s="914"/>
      <c r="CL112" s="808"/>
      <c r="CM112" s="802" t="s">
        <v>433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434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932556</v>
      </c>
      <c r="AB113" s="906"/>
      <c r="AC113" s="906"/>
      <c r="AD113" s="906"/>
      <c r="AE113" s="907"/>
      <c r="AF113" s="908">
        <v>931275</v>
      </c>
      <c r="AG113" s="906"/>
      <c r="AH113" s="906"/>
      <c r="AI113" s="906"/>
      <c r="AJ113" s="907"/>
      <c r="AK113" s="908">
        <v>905954</v>
      </c>
      <c r="AL113" s="906"/>
      <c r="AM113" s="906"/>
      <c r="AN113" s="906"/>
      <c r="AO113" s="907"/>
      <c r="AP113" s="909">
        <v>10.6</v>
      </c>
      <c r="AQ113" s="910"/>
      <c r="AR113" s="910"/>
      <c r="AS113" s="910"/>
      <c r="AT113" s="911"/>
      <c r="AU113" s="919"/>
      <c r="AV113" s="920"/>
      <c r="AW113" s="920"/>
      <c r="AX113" s="920"/>
      <c r="AY113" s="920"/>
      <c r="AZ113" s="802" t="s">
        <v>435</v>
      </c>
      <c r="BA113" s="739"/>
      <c r="BB113" s="739"/>
      <c r="BC113" s="739"/>
      <c r="BD113" s="739"/>
      <c r="BE113" s="739"/>
      <c r="BF113" s="739"/>
      <c r="BG113" s="739"/>
      <c r="BH113" s="739"/>
      <c r="BI113" s="739"/>
      <c r="BJ113" s="739"/>
      <c r="BK113" s="739"/>
      <c r="BL113" s="739"/>
      <c r="BM113" s="739"/>
      <c r="BN113" s="739"/>
      <c r="BO113" s="739"/>
      <c r="BP113" s="740"/>
      <c r="BQ113" s="803">
        <v>17169</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436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17261</v>
      </c>
      <c r="AB114" s="767"/>
      <c r="AC114" s="767"/>
      <c r="AD114" s="767"/>
      <c r="AE114" s="768"/>
      <c r="AF114" s="769">
        <v>17261</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438</v>
      </c>
      <c r="BA114" s="739"/>
      <c r="BB114" s="739"/>
      <c r="BC114" s="739"/>
      <c r="BD114" s="739"/>
      <c r="BE114" s="739"/>
      <c r="BF114" s="739"/>
      <c r="BG114" s="739"/>
      <c r="BH114" s="739"/>
      <c r="BI114" s="739"/>
      <c r="BJ114" s="739"/>
      <c r="BK114" s="739"/>
      <c r="BL114" s="739"/>
      <c r="BM114" s="739"/>
      <c r="BN114" s="739"/>
      <c r="BO114" s="739"/>
      <c r="BP114" s="740"/>
      <c r="BQ114" s="803">
        <v>2688871</v>
      </c>
      <c r="BR114" s="804"/>
      <c r="BS114" s="804"/>
      <c r="BT114" s="804"/>
      <c r="BU114" s="804"/>
      <c r="BV114" s="804">
        <v>2541033</v>
      </c>
      <c r="BW114" s="804"/>
      <c r="BX114" s="804"/>
      <c r="BY114" s="804"/>
      <c r="BZ114" s="804"/>
      <c r="CA114" s="804">
        <v>2548333</v>
      </c>
      <c r="CB114" s="804"/>
      <c r="CC114" s="804"/>
      <c r="CD114" s="804"/>
      <c r="CE114" s="804"/>
      <c r="CF114" s="862">
        <v>29.7</v>
      </c>
      <c r="CG114" s="863"/>
      <c r="CH114" s="863"/>
      <c r="CI114" s="863"/>
      <c r="CJ114" s="863"/>
      <c r="CK114" s="914"/>
      <c r="CL114" s="808"/>
      <c r="CM114" s="802" t="s">
        <v>439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440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22530</v>
      </c>
      <c r="AB115" s="906"/>
      <c r="AC115" s="906"/>
      <c r="AD115" s="906"/>
      <c r="AE115" s="907"/>
      <c r="AF115" s="908">
        <v>7301</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441</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442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443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444</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445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7229</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446</v>
      </c>
      <c r="Z117" s="884"/>
      <c r="AA117" s="889">
        <v>3693489</v>
      </c>
      <c r="AB117" s="890"/>
      <c r="AC117" s="890"/>
      <c r="AD117" s="890"/>
      <c r="AE117" s="891"/>
      <c r="AF117" s="892">
        <v>3391333</v>
      </c>
      <c r="AG117" s="890"/>
      <c r="AH117" s="890"/>
      <c r="AI117" s="890"/>
      <c r="AJ117" s="891"/>
      <c r="AK117" s="892">
        <v>2918971</v>
      </c>
      <c r="AL117" s="890"/>
      <c r="AM117" s="890"/>
      <c r="AN117" s="890"/>
      <c r="AO117" s="891"/>
      <c r="AP117" s="893"/>
      <c r="AQ117" s="894"/>
      <c r="AR117" s="894"/>
      <c r="AS117" s="894"/>
      <c r="AT117" s="895"/>
      <c r="AU117" s="919"/>
      <c r="AV117" s="920"/>
      <c r="AW117" s="920"/>
      <c r="AX117" s="920"/>
      <c r="AY117" s="920"/>
      <c r="AZ117" s="850" t="s">
        <v>447</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422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419</v>
      </c>
      <c r="AB118" s="883"/>
      <c r="AC118" s="883"/>
      <c r="AD118" s="883"/>
      <c r="AE118" s="884"/>
      <c r="AF118" s="885" t="s">
        <v>420</v>
      </c>
      <c r="AG118" s="883"/>
      <c r="AH118" s="883"/>
      <c r="AI118" s="883"/>
      <c r="AJ118" s="884"/>
      <c r="AK118" s="885" t="s">
        <v>294</v>
      </c>
      <c r="AL118" s="883"/>
      <c r="AM118" s="883"/>
      <c r="AN118" s="883"/>
      <c r="AO118" s="884"/>
      <c r="AP118" s="886" t="s">
        <v>421</v>
      </c>
      <c r="AQ118" s="887"/>
      <c r="AR118" s="887"/>
      <c r="AS118" s="887"/>
      <c r="AT118" s="888"/>
      <c r="AU118" s="919"/>
      <c r="AV118" s="920"/>
      <c r="AW118" s="920"/>
      <c r="AX118" s="920"/>
      <c r="AY118" s="920"/>
      <c r="AZ118" s="825" t="s">
        <v>449</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450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425</v>
      </c>
      <c r="B119" s="806"/>
      <c r="C119" s="847" t="s">
        <v>426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451</v>
      </c>
      <c r="BP119" s="865"/>
      <c r="BQ119" s="866">
        <v>23322338</v>
      </c>
      <c r="BR119" s="832"/>
      <c r="BS119" s="832"/>
      <c r="BT119" s="832"/>
      <c r="BU119" s="832"/>
      <c r="BV119" s="832">
        <v>21173417</v>
      </c>
      <c r="BW119" s="832"/>
      <c r="BX119" s="832"/>
      <c r="BY119" s="832"/>
      <c r="BZ119" s="832"/>
      <c r="CA119" s="832">
        <v>19611859</v>
      </c>
      <c r="CB119" s="832"/>
      <c r="CC119" s="832"/>
      <c r="CD119" s="832"/>
      <c r="CE119" s="832"/>
      <c r="CF119" s="735"/>
      <c r="CG119" s="736"/>
      <c r="CH119" s="736"/>
      <c r="CI119" s="736"/>
      <c r="CJ119" s="821"/>
      <c r="CK119" s="915"/>
      <c r="CL119" s="810"/>
      <c r="CM119" s="825" t="s">
        <v>452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453</v>
      </c>
      <c r="AV120" s="868"/>
      <c r="AW120" s="868"/>
      <c r="AX120" s="868"/>
      <c r="AY120" s="869"/>
      <c r="AZ120" s="847" t="s">
        <v>454</v>
      </c>
      <c r="BA120" s="795"/>
      <c r="BB120" s="795"/>
      <c r="BC120" s="795"/>
      <c r="BD120" s="795"/>
      <c r="BE120" s="795"/>
      <c r="BF120" s="795"/>
      <c r="BG120" s="795"/>
      <c r="BH120" s="795"/>
      <c r="BI120" s="795"/>
      <c r="BJ120" s="795"/>
      <c r="BK120" s="795"/>
      <c r="BL120" s="795"/>
      <c r="BM120" s="795"/>
      <c r="BN120" s="795"/>
      <c r="BO120" s="795"/>
      <c r="BP120" s="796"/>
      <c r="BQ120" s="848">
        <v>14181197</v>
      </c>
      <c r="BR120" s="829"/>
      <c r="BS120" s="829"/>
      <c r="BT120" s="829"/>
      <c r="BU120" s="829"/>
      <c r="BV120" s="829">
        <v>14493392</v>
      </c>
      <c r="BW120" s="829"/>
      <c r="BX120" s="829"/>
      <c r="BY120" s="829"/>
      <c r="BZ120" s="829"/>
      <c r="CA120" s="829">
        <v>14294856</v>
      </c>
      <c r="CB120" s="829"/>
      <c r="CC120" s="829"/>
      <c r="CD120" s="829"/>
      <c r="CE120" s="829"/>
      <c r="CF120" s="853">
        <v>166.7</v>
      </c>
      <c r="CG120" s="854"/>
      <c r="CH120" s="854"/>
      <c r="CI120" s="854"/>
      <c r="CJ120" s="854"/>
      <c r="CK120" s="855" t="s">
        <v>455</v>
      </c>
      <c r="CL120" s="839"/>
      <c r="CM120" s="839"/>
      <c r="CN120" s="839"/>
      <c r="CO120" s="840"/>
      <c r="CP120" s="859" t="s">
        <v>399</v>
      </c>
      <c r="CQ120" s="860"/>
      <c r="CR120" s="860"/>
      <c r="CS120" s="860"/>
      <c r="CT120" s="860"/>
      <c r="CU120" s="860"/>
      <c r="CV120" s="860"/>
      <c r="CW120" s="860"/>
      <c r="CX120" s="860"/>
      <c r="CY120" s="860"/>
      <c r="CZ120" s="860"/>
      <c r="DA120" s="860"/>
      <c r="DB120" s="860"/>
      <c r="DC120" s="860"/>
      <c r="DD120" s="860"/>
      <c r="DE120" s="860"/>
      <c r="DF120" s="861"/>
      <c r="DG120" s="848">
        <v>5159247</v>
      </c>
      <c r="DH120" s="829"/>
      <c r="DI120" s="829"/>
      <c r="DJ120" s="829"/>
      <c r="DK120" s="829"/>
      <c r="DL120" s="829">
        <v>4813126</v>
      </c>
      <c r="DM120" s="829"/>
      <c r="DN120" s="829"/>
      <c r="DO120" s="829"/>
      <c r="DP120" s="829"/>
      <c r="DQ120" s="829">
        <v>4610695</v>
      </c>
      <c r="DR120" s="829"/>
      <c r="DS120" s="829"/>
      <c r="DT120" s="829"/>
      <c r="DU120" s="829"/>
      <c r="DV120" s="830">
        <v>53.8</v>
      </c>
      <c r="DW120" s="830"/>
      <c r="DX120" s="830"/>
      <c r="DY120" s="830"/>
      <c r="DZ120" s="831"/>
    </row>
    <row r="121" spans="1:130" s="224" customFormat="1" ht="26.25" customHeight="1" x14ac:dyDescent="0.15">
      <c r="A121" s="807"/>
      <c r="B121" s="808"/>
      <c r="C121" s="850" t="s">
        <v>456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457</v>
      </c>
      <c r="BA121" s="739"/>
      <c r="BB121" s="739"/>
      <c r="BC121" s="739"/>
      <c r="BD121" s="739"/>
      <c r="BE121" s="739"/>
      <c r="BF121" s="739"/>
      <c r="BG121" s="739"/>
      <c r="BH121" s="739"/>
      <c r="BI121" s="739"/>
      <c r="BJ121" s="739"/>
      <c r="BK121" s="739"/>
      <c r="BL121" s="739"/>
      <c r="BM121" s="739"/>
      <c r="BN121" s="739"/>
      <c r="BO121" s="739"/>
      <c r="BP121" s="740"/>
      <c r="BQ121" s="803">
        <v>101521</v>
      </c>
      <c r="BR121" s="804"/>
      <c r="BS121" s="804"/>
      <c r="BT121" s="804"/>
      <c r="BU121" s="804"/>
      <c r="BV121" s="804">
        <v>63424</v>
      </c>
      <c r="BW121" s="804"/>
      <c r="BX121" s="804"/>
      <c r="BY121" s="804"/>
      <c r="BZ121" s="804"/>
      <c r="CA121" s="804">
        <v>45610</v>
      </c>
      <c r="CB121" s="804"/>
      <c r="CC121" s="804"/>
      <c r="CD121" s="804"/>
      <c r="CE121" s="804"/>
      <c r="CF121" s="862">
        <v>0.5</v>
      </c>
      <c r="CG121" s="863"/>
      <c r="CH121" s="863"/>
      <c r="CI121" s="863"/>
      <c r="CJ121" s="863"/>
      <c r="CK121" s="856"/>
      <c r="CL121" s="842"/>
      <c r="CM121" s="842"/>
      <c r="CN121" s="842"/>
      <c r="CO121" s="843"/>
      <c r="CP121" s="822" t="s">
        <v>402</v>
      </c>
      <c r="CQ121" s="823"/>
      <c r="CR121" s="823"/>
      <c r="CS121" s="823"/>
      <c r="CT121" s="823"/>
      <c r="CU121" s="823"/>
      <c r="CV121" s="823"/>
      <c r="CW121" s="823"/>
      <c r="CX121" s="823"/>
      <c r="CY121" s="823"/>
      <c r="CZ121" s="823"/>
      <c r="DA121" s="823"/>
      <c r="DB121" s="823"/>
      <c r="DC121" s="823"/>
      <c r="DD121" s="823"/>
      <c r="DE121" s="823"/>
      <c r="DF121" s="824"/>
      <c r="DG121" s="803">
        <v>841894</v>
      </c>
      <c r="DH121" s="804"/>
      <c r="DI121" s="804"/>
      <c r="DJ121" s="804"/>
      <c r="DK121" s="804"/>
      <c r="DL121" s="804">
        <v>720244</v>
      </c>
      <c r="DM121" s="804"/>
      <c r="DN121" s="804"/>
      <c r="DO121" s="804"/>
      <c r="DP121" s="804"/>
      <c r="DQ121" s="804">
        <v>602002</v>
      </c>
      <c r="DR121" s="804"/>
      <c r="DS121" s="804"/>
      <c r="DT121" s="804"/>
      <c r="DU121" s="804"/>
      <c r="DV121" s="781">
        <v>7</v>
      </c>
      <c r="DW121" s="781"/>
      <c r="DX121" s="781"/>
      <c r="DY121" s="781"/>
      <c r="DZ121" s="782"/>
    </row>
    <row r="122" spans="1:130" s="224" customFormat="1" ht="26.25" customHeight="1" x14ac:dyDescent="0.15">
      <c r="A122" s="807"/>
      <c r="B122" s="808"/>
      <c r="C122" s="802" t="s">
        <v>439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458</v>
      </c>
      <c r="BA122" s="826"/>
      <c r="BB122" s="826"/>
      <c r="BC122" s="826"/>
      <c r="BD122" s="826"/>
      <c r="BE122" s="826"/>
      <c r="BF122" s="826"/>
      <c r="BG122" s="826"/>
      <c r="BH122" s="826"/>
      <c r="BI122" s="826"/>
      <c r="BJ122" s="826"/>
      <c r="BK122" s="826"/>
      <c r="BL122" s="826"/>
      <c r="BM122" s="826"/>
      <c r="BN122" s="826"/>
      <c r="BO122" s="826"/>
      <c r="BP122" s="827"/>
      <c r="BQ122" s="866">
        <v>15825217</v>
      </c>
      <c r="BR122" s="832"/>
      <c r="BS122" s="832"/>
      <c r="BT122" s="832"/>
      <c r="BU122" s="832"/>
      <c r="BV122" s="832">
        <v>15041788</v>
      </c>
      <c r="BW122" s="832"/>
      <c r="BX122" s="832"/>
      <c r="BY122" s="832"/>
      <c r="BZ122" s="832"/>
      <c r="CA122" s="832">
        <v>13892768</v>
      </c>
      <c r="CB122" s="832"/>
      <c r="CC122" s="832"/>
      <c r="CD122" s="832"/>
      <c r="CE122" s="832"/>
      <c r="CF122" s="833">
        <v>162</v>
      </c>
      <c r="CG122" s="834"/>
      <c r="CH122" s="834"/>
      <c r="CI122" s="834"/>
      <c r="CJ122" s="834"/>
      <c r="CK122" s="856"/>
      <c r="CL122" s="842"/>
      <c r="CM122" s="842"/>
      <c r="CN122" s="842"/>
      <c r="CO122" s="843"/>
      <c r="CP122" s="822" t="s">
        <v>401</v>
      </c>
      <c r="CQ122" s="823"/>
      <c r="CR122" s="823"/>
      <c r="CS122" s="823"/>
      <c r="CT122" s="823"/>
      <c r="CU122" s="823"/>
      <c r="CV122" s="823"/>
      <c r="CW122" s="823"/>
      <c r="CX122" s="823"/>
      <c r="CY122" s="823"/>
      <c r="CZ122" s="823"/>
      <c r="DA122" s="823"/>
      <c r="DB122" s="823"/>
      <c r="DC122" s="823"/>
      <c r="DD122" s="823"/>
      <c r="DE122" s="823"/>
      <c r="DF122" s="824"/>
      <c r="DG122" s="803">
        <v>739988</v>
      </c>
      <c r="DH122" s="804"/>
      <c r="DI122" s="804"/>
      <c r="DJ122" s="804"/>
      <c r="DK122" s="804"/>
      <c r="DL122" s="804">
        <v>654020</v>
      </c>
      <c r="DM122" s="804"/>
      <c r="DN122" s="804"/>
      <c r="DO122" s="804"/>
      <c r="DP122" s="804"/>
      <c r="DQ122" s="804">
        <v>569810</v>
      </c>
      <c r="DR122" s="804"/>
      <c r="DS122" s="804"/>
      <c r="DT122" s="804"/>
      <c r="DU122" s="804"/>
      <c r="DV122" s="781">
        <v>6.6</v>
      </c>
      <c r="DW122" s="781"/>
      <c r="DX122" s="781"/>
      <c r="DY122" s="781"/>
      <c r="DZ122" s="782"/>
    </row>
    <row r="123" spans="1:130" s="224" customFormat="1" ht="26.25" customHeight="1" x14ac:dyDescent="0.15">
      <c r="A123" s="807"/>
      <c r="B123" s="808"/>
      <c r="C123" s="802" t="s">
        <v>445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14602</v>
      </c>
      <c r="AB123" s="767"/>
      <c r="AC123" s="767"/>
      <c r="AD123" s="767"/>
      <c r="AE123" s="768"/>
      <c r="AF123" s="769">
        <v>7301</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459</v>
      </c>
      <c r="BP123" s="865"/>
      <c r="BQ123" s="819">
        <v>30107935</v>
      </c>
      <c r="BR123" s="820"/>
      <c r="BS123" s="820"/>
      <c r="BT123" s="820"/>
      <c r="BU123" s="820"/>
      <c r="BV123" s="820">
        <v>29598604</v>
      </c>
      <c r="BW123" s="820"/>
      <c r="BX123" s="820"/>
      <c r="BY123" s="820"/>
      <c r="BZ123" s="820"/>
      <c r="CA123" s="820">
        <v>28233234</v>
      </c>
      <c r="CB123" s="820"/>
      <c r="CC123" s="820"/>
      <c r="CD123" s="820"/>
      <c r="CE123" s="820"/>
      <c r="CF123" s="735"/>
      <c r="CG123" s="736"/>
      <c r="CH123" s="736"/>
      <c r="CI123" s="736"/>
      <c r="CJ123" s="821"/>
      <c r="CK123" s="856"/>
      <c r="CL123" s="842"/>
      <c r="CM123" s="842"/>
      <c r="CN123" s="842"/>
      <c r="CO123" s="843"/>
      <c r="CP123" s="822" t="s">
        <v>398</v>
      </c>
      <c r="CQ123" s="823"/>
      <c r="CR123" s="823"/>
      <c r="CS123" s="823"/>
      <c r="CT123" s="823"/>
      <c r="CU123" s="823"/>
      <c r="CV123" s="823"/>
      <c r="CW123" s="823"/>
      <c r="CX123" s="823"/>
      <c r="CY123" s="823"/>
      <c r="CZ123" s="823"/>
      <c r="DA123" s="823"/>
      <c r="DB123" s="823"/>
      <c r="DC123" s="823"/>
      <c r="DD123" s="823"/>
      <c r="DE123" s="823"/>
      <c r="DF123" s="824"/>
      <c r="DG123" s="766">
        <v>320278</v>
      </c>
      <c r="DH123" s="767"/>
      <c r="DI123" s="767"/>
      <c r="DJ123" s="767"/>
      <c r="DK123" s="768"/>
      <c r="DL123" s="769">
        <v>372719</v>
      </c>
      <c r="DM123" s="767"/>
      <c r="DN123" s="767"/>
      <c r="DO123" s="767"/>
      <c r="DP123" s="768"/>
      <c r="DQ123" s="769">
        <v>316885</v>
      </c>
      <c r="DR123" s="767"/>
      <c r="DS123" s="767"/>
      <c r="DT123" s="767"/>
      <c r="DU123" s="768"/>
      <c r="DV123" s="811">
        <v>3.7</v>
      </c>
      <c r="DW123" s="812"/>
      <c r="DX123" s="812"/>
      <c r="DY123" s="812"/>
      <c r="DZ123" s="813"/>
    </row>
    <row r="124" spans="1:130" s="224" customFormat="1" ht="26.25" customHeight="1" thickBot="1" x14ac:dyDescent="0.2">
      <c r="A124" s="807"/>
      <c r="B124" s="808"/>
      <c r="C124" s="802" t="s">
        <v>448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460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461</v>
      </c>
      <c r="CQ124" s="823"/>
      <c r="CR124" s="823"/>
      <c r="CS124" s="823"/>
      <c r="CT124" s="823"/>
      <c r="CU124" s="823"/>
      <c r="CV124" s="823"/>
      <c r="CW124" s="823"/>
      <c r="CX124" s="823"/>
      <c r="CY124" s="823"/>
      <c r="CZ124" s="823"/>
      <c r="DA124" s="823"/>
      <c r="DB124" s="823"/>
      <c r="DC124" s="823"/>
      <c r="DD124" s="823"/>
      <c r="DE124" s="823"/>
      <c r="DF124" s="824"/>
      <c r="DG124" s="750">
        <v>260541</v>
      </c>
      <c r="DH124" s="751"/>
      <c r="DI124" s="751"/>
      <c r="DJ124" s="751"/>
      <c r="DK124" s="752"/>
      <c r="DL124" s="753">
        <v>227909</v>
      </c>
      <c r="DM124" s="751"/>
      <c r="DN124" s="751"/>
      <c r="DO124" s="751"/>
      <c r="DP124" s="752"/>
      <c r="DQ124" s="753">
        <v>192889</v>
      </c>
      <c r="DR124" s="751"/>
      <c r="DS124" s="751"/>
      <c r="DT124" s="751"/>
      <c r="DU124" s="752"/>
      <c r="DV124" s="835">
        <v>2.2000000000000002</v>
      </c>
      <c r="DW124" s="836"/>
      <c r="DX124" s="836"/>
      <c r="DY124" s="836"/>
      <c r="DZ124" s="837"/>
    </row>
    <row r="125" spans="1:130" s="224" customFormat="1" ht="26.25" customHeight="1" x14ac:dyDescent="0.15">
      <c r="A125" s="807"/>
      <c r="B125" s="808"/>
      <c r="C125" s="802" t="s">
        <v>450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462</v>
      </c>
      <c r="CL125" s="839"/>
      <c r="CM125" s="839"/>
      <c r="CN125" s="839"/>
      <c r="CO125" s="840"/>
      <c r="CP125" s="847" t="s">
        <v>463</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452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7928</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464</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465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466</v>
      </c>
      <c r="AY127" s="799"/>
      <c r="AZ127" s="799"/>
      <c r="BA127" s="799"/>
      <c r="BB127" s="799"/>
      <c r="BC127" s="799"/>
      <c r="BD127" s="799"/>
      <c r="BE127" s="800"/>
      <c r="BF127" s="798" t="s">
        <v>467</v>
      </c>
      <c r="BG127" s="799"/>
      <c r="BH127" s="799"/>
      <c r="BI127" s="799"/>
      <c r="BJ127" s="799"/>
      <c r="BK127" s="799"/>
      <c r="BL127" s="800"/>
      <c r="BM127" s="798" t="s">
        <v>468</v>
      </c>
      <c r="BN127" s="799"/>
      <c r="BO127" s="799"/>
      <c r="BP127" s="799"/>
      <c r="BQ127" s="799"/>
      <c r="BR127" s="799"/>
      <c r="BS127" s="800"/>
      <c r="BT127" s="798" t="s">
        <v>469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470</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471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472</v>
      </c>
      <c r="X128" s="785"/>
      <c r="Y128" s="785"/>
      <c r="Z128" s="786"/>
      <c r="AA128" s="787">
        <v>43265</v>
      </c>
      <c r="AB128" s="788"/>
      <c r="AC128" s="788"/>
      <c r="AD128" s="788"/>
      <c r="AE128" s="789"/>
      <c r="AF128" s="790">
        <v>33205</v>
      </c>
      <c r="AG128" s="788"/>
      <c r="AH128" s="788"/>
      <c r="AI128" s="788"/>
      <c r="AJ128" s="789"/>
      <c r="AK128" s="790">
        <v>12349</v>
      </c>
      <c r="AL128" s="788"/>
      <c r="AM128" s="788"/>
      <c r="AN128" s="788"/>
      <c r="AO128" s="789"/>
      <c r="AP128" s="791"/>
      <c r="AQ128" s="792"/>
      <c r="AR128" s="792"/>
      <c r="AS128" s="792"/>
      <c r="AT128" s="793"/>
      <c r="AU128" s="226"/>
      <c r="AV128" s="226"/>
      <c r="AW128" s="226"/>
      <c r="AX128" s="794" t="s">
        <v>473</v>
      </c>
      <c r="AY128" s="795"/>
      <c r="AZ128" s="795"/>
      <c r="BA128" s="795"/>
      <c r="BB128" s="795"/>
      <c r="BC128" s="795"/>
      <c r="BD128" s="795"/>
      <c r="BE128" s="796"/>
      <c r="BF128" s="773" t="s">
        <v>122</v>
      </c>
      <c r="BG128" s="774"/>
      <c r="BH128" s="774"/>
      <c r="BI128" s="774"/>
      <c r="BJ128" s="774"/>
      <c r="BK128" s="774"/>
      <c r="BL128" s="797"/>
      <c r="BM128" s="773">
        <v>13.24</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474</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475</v>
      </c>
      <c r="X129" s="764"/>
      <c r="Y129" s="764"/>
      <c r="Z129" s="765"/>
      <c r="AA129" s="766">
        <v>11236129</v>
      </c>
      <c r="AB129" s="767"/>
      <c r="AC129" s="767"/>
      <c r="AD129" s="767"/>
      <c r="AE129" s="768"/>
      <c r="AF129" s="769">
        <v>10722261</v>
      </c>
      <c r="AG129" s="767"/>
      <c r="AH129" s="767"/>
      <c r="AI129" s="767"/>
      <c r="AJ129" s="768"/>
      <c r="AK129" s="769">
        <v>10568473</v>
      </c>
      <c r="AL129" s="767"/>
      <c r="AM129" s="767"/>
      <c r="AN129" s="767"/>
      <c r="AO129" s="768"/>
      <c r="AP129" s="770"/>
      <c r="AQ129" s="771"/>
      <c r="AR129" s="771"/>
      <c r="AS129" s="771"/>
      <c r="AT129" s="772"/>
      <c r="AU129" s="227"/>
      <c r="AV129" s="227"/>
      <c r="AW129" s="227"/>
      <c r="AX129" s="738" t="s">
        <v>476</v>
      </c>
      <c r="AY129" s="739"/>
      <c r="AZ129" s="739"/>
      <c r="BA129" s="739"/>
      <c r="BB129" s="739"/>
      <c r="BC129" s="739"/>
      <c r="BD129" s="739"/>
      <c r="BE129" s="740"/>
      <c r="BF129" s="757" t="s">
        <v>122</v>
      </c>
      <c r="BG129" s="758"/>
      <c r="BH129" s="758"/>
      <c r="BI129" s="758"/>
      <c r="BJ129" s="758"/>
      <c r="BK129" s="758"/>
      <c r="BL129" s="759"/>
      <c r="BM129" s="757">
        <v>18.239999999999998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478</v>
      </c>
      <c r="X130" s="764"/>
      <c r="Y130" s="764"/>
      <c r="Z130" s="765"/>
      <c r="AA130" s="766">
        <v>2496691</v>
      </c>
      <c r="AB130" s="767"/>
      <c r="AC130" s="767"/>
      <c r="AD130" s="767"/>
      <c r="AE130" s="768"/>
      <c r="AF130" s="769">
        <v>2266843</v>
      </c>
      <c r="AG130" s="767"/>
      <c r="AH130" s="767"/>
      <c r="AI130" s="767"/>
      <c r="AJ130" s="768"/>
      <c r="AK130" s="769">
        <v>1990870</v>
      </c>
      <c r="AL130" s="767"/>
      <c r="AM130" s="767"/>
      <c r="AN130" s="767"/>
      <c r="AO130" s="768"/>
      <c r="AP130" s="770"/>
      <c r="AQ130" s="771"/>
      <c r="AR130" s="771"/>
      <c r="AS130" s="771"/>
      <c r="AT130" s="772"/>
      <c r="AU130" s="227"/>
      <c r="AV130" s="227"/>
      <c r="AW130" s="227"/>
      <c r="AX130" s="738" t="s">
        <v>479</v>
      </c>
      <c r="AY130" s="739"/>
      <c r="AZ130" s="739"/>
      <c r="BA130" s="739"/>
      <c r="BB130" s="739"/>
      <c r="BC130" s="739"/>
      <c r="BD130" s="739"/>
      <c r="BE130" s="740"/>
      <c r="BF130" s="741">
        <v>12.2</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480</v>
      </c>
      <c r="X131" s="748"/>
      <c r="Y131" s="748"/>
      <c r="Z131" s="749"/>
      <c r="AA131" s="750">
        <v>8739438</v>
      </c>
      <c r="AB131" s="751"/>
      <c r="AC131" s="751"/>
      <c r="AD131" s="751"/>
      <c r="AE131" s="752"/>
      <c r="AF131" s="753">
        <v>8455418</v>
      </c>
      <c r="AG131" s="751"/>
      <c r="AH131" s="751"/>
      <c r="AI131" s="751"/>
      <c r="AJ131" s="752"/>
      <c r="AK131" s="753">
        <v>8577603</v>
      </c>
      <c r="AL131" s="751"/>
      <c r="AM131" s="751"/>
      <c r="AN131" s="751"/>
      <c r="AO131" s="752"/>
      <c r="AP131" s="754"/>
      <c r="AQ131" s="755"/>
      <c r="AR131" s="755"/>
      <c r="AS131" s="755"/>
      <c r="AT131" s="756"/>
      <c r="AU131" s="227"/>
      <c r="AV131" s="227"/>
      <c r="AW131" s="227"/>
      <c r="AX131" s="716" t="s">
        <v>481</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482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483</v>
      </c>
      <c r="W132" s="729"/>
      <c r="X132" s="729"/>
      <c r="Y132" s="729"/>
      <c r="Z132" s="730"/>
      <c r="AA132" s="731">
        <v>13.199166809999999</v>
      </c>
      <c r="AB132" s="732"/>
      <c r="AC132" s="732"/>
      <c r="AD132" s="732"/>
      <c r="AE132" s="733"/>
      <c r="AF132" s="734">
        <v>12.906340050000001</v>
      </c>
      <c r="AG132" s="732"/>
      <c r="AH132" s="732"/>
      <c r="AI132" s="732"/>
      <c r="AJ132" s="733"/>
      <c r="AK132" s="734">
        <v>10.67608282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484</v>
      </c>
      <c r="W133" s="708"/>
      <c r="X133" s="708"/>
      <c r="Y133" s="708"/>
      <c r="Z133" s="709"/>
      <c r="AA133" s="710">
        <v>13.7</v>
      </c>
      <c r="AB133" s="711"/>
      <c r="AC133" s="711"/>
      <c r="AD133" s="711"/>
      <c r="AE133" s="712"/>
      <c r="AF133" s="710">
        <v>13.3</v>
      </c>
      <c r="AG133" s="711"/>
      <c r="AH133" s="711"/>
      <c r="AI133" s="711"/>
      <c r="AJ133" s="712"/>
      <c r="AK133" s="710">
        <v>12.2</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Hpz0aOyQSGVApdZBO39AKE26umoZGFfws9DPKZxz+j9UL6xOgnlWtydFhG+uDygaqZV+7C44f63ooyCsvEM4sw==" saltValue="UcZ00uFR64av2OFEH6zQh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notKZzTLorDo71uQG7RjJxlOfaneOwCKXplGNyMi/NJI2gVwRgavCcP3CZUonrJOrf4VP0g6TQ2TpIWtmRzRrw==" saltValue="mMKkrvYmSolUmk3DowVxz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9"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XJZzBNfFfUlnQc0z0ApzkS6LBRTrzEG15iavEciBrWBeYA6XdhnHM2MdvjIrfSd4PDuRukgIrGoOS0xWTvcKw==" saltValue="BEfdz9rHCQv5W8idAgFeUQ=="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487</v>
      </c>
      <c r="AL6" s="260"/>
      <c r="AM6" s="260"/>
      <c r="AN6" s="260"/>
    </row>
    <row r="7" spans="1:46" ht="13.5" customHeight="1" x14ac:dyDescent="0.15">
      <c r="A7" s="259"/>
      <c r="AK7" s="262"/>
      <c r="AL7" s="263"/>
      <c r="AM7" s="263"/>
      <c r="AN7" s="264"/>
      <c r="AO7" s="1106" t="s">
        <v>488</v>
      </c>
      <c r="AP7" s="265"/>
      <c r="AQ7" s="266" t="s">
        <v>489</v>
      </c>
      <c r="AR7" s="267"/>
    </row>
    <row r="8" spans="1:46" x14ac:dyDescent="0.15">
      <c r="A8" s="259"/>
      <c r="AK8" s="268"/>
      <c r="AL8" s="269"/>
      <c r="AM8" s="269"/>
      <c r="AN8" s="270"/>
      <c r="AO8" s="1107"/>
      <c r="AP8" s="271" t="s">
        <v>490</v>
      </c>
      <c r="AQ8" s="272" t="s">
        <v>491</v>
      </c>
      <c r="AR8" s="273" t="s">
        <v>492</v>
      </c>
    </row>
    <row r="9" spans="1:46" x14ac:dyDescent="0.15">
      <c r="A9" s="259"/>
      <c r="AK9" s="1118" t="s">
        <v>493</v>
      </c>
      <c r="AL9" s="1119"/>
      <c r="AM9" s="1119"/>
      <c r="AN9" s="1120"/>
      <c r="AO9" s="274">
        <v>3211557</v>
      </c>
      <c r="AP9" s="274">
        <v>145280</v>
      </c>
      <c r="AQ9" s="275">
        <v>90328</v>
      </c>
      <c r="AR9" s="276">
        <v>60.8</v>
      </c>
    </row>
    <row r="10" spans="1:46" ht="13.5" customHeight="1" x14ac:dyDescent="0.15">
      <c r="A10" s="259"/>
      <c r="AK10" s="1118" t="s">
        <v>494</v>
      </c>
      <c r="AL10" s="1119"/>
      <c r="AM10" s="1119"/>
      <c r="AN10" s="1120"/>
      <c r="AO10" s="277">
        <v>16649</v>
      </c>
      <c r="AP10" s="277">
        <v>753</v>
      </c>
      <c r="AQ10" s="278">
        <v>7878</v>
      </c>
      <c r="AR10" s="279">
        <v>-90.4</v>
      </c>
    </row>
    <row r="11" spans="1:46" ht="13.5" customHeight="1" x14ac:dyDescent="0.15">
      <c r="A11" s="259"/>
      <c r="AK11" s="1118" t="s">
        <v>495</v>
      </c>
      <c r="AL11" s="1119"/>
      <c r="AM11" s="1119"/>
      <c r="AN11" s="1120"/>
      <c r="AO11" s="277">
        <v>157054</v>
      </c>
      <c r="AP11" s="277">
        <v>7105</v>
      </c>
      <c r="AQ11" s="278">
        <v>2111</v>
      </c>
      <c r="AR11" s="279">
        <v>236.6</v>
      </c>
    </row>
    <row r="12" spans="1:46" ht="13.5" customHeight="1" x14ac:dyDescent="0.15">
      <c r="A12" s="259"/>
      <c r="AK12" s="1118" t="s">
        <v>496</v>
      </c>
      <c r="AL12" s="1119"/>
      <c r="AM12" s="1119"/>
      <c r="AN12" s="1120"/>
      <c r="AO12" s="277" t="s">
        <v>497</v>
      </c>
      <c r="AP12" s="277" t="s">
        <v>497</v>
      </c>
      <c r="AQ12" s="278">
        <v>26</v>
      </c>
      <c r="AR12" s="279" t="s">
        <v>497</v>
      </c>
    </row>
    <row r="13" spans="1:46" ht="13.5" customHeight="1" x14ac:dyDescent="0.15">
      <c r="A13" s="259"/>
      <c r="AK13" s="1118" t="s">
        <v>498</v>
      </c>
      <c r="AL13" s="1119"/>
      <c r="AM13" s="1119"/>
      <c r="AN13" s="1120"/>
      <c r="AO13" s="277">
        <v>197016</v>
      </c>
      <c r="AP13" s="277">
        <v>8912</v>
      </c>
      <c r="AQ13" s="278">
        <v>2999</v>
      </c>
      <c r="AR13" s="279">
        <v>197.2</v>
      </c>
    </row>
    <row r="14" spans="1:46" ht="13.5" customHeight="1" x14ac:dyDescent="0.15">
      <c r="A14" s="259"/>
      <c r="AK14" s="1118" t="s">
        <v>499</v>
      </c>
      <c r="AL14" s="1119"/>
      <c r="AM14" s="1119"/>
      <c r="AN14" s="1120"/>
      <c r="AO14" s="277">
        <v>61477</v>
      </c>
      <c r="AP14" s="277">
        <v>2781</v>
      </c>
      <c r="AQ14" s="278">
        <v>1839</v>
      </c>
      <c r="AR14" s="279">
        <v>51.2</v>
      </c>
    </row>
    <row r="15" spans="1:46" ht="13.5" customHeight="1" x14ac:dyDescent="0.15">
      <c r="A15" s="259"/>
      <c r="AK15" s="1121" t="s">
        <v>500</v>
      </c>
      <c r="AL15" s="1122"/>
      <c r="AM15" s="1122"/>
      <c r="AN15" s="1123"/>
      <c r="AO15" s="277">
        <v>-192176</v>
      </c>
      <c r="AP15" s="277">
        <v>-8693</v>
      </c>
      <c r="AQ15" s="278">
        <v>-5426</v>
      </c>
      <c r="AR15" s="279">
        <v>60.2</v>
      </c>
    </row>
    <row r="16" spans="1:46" x14ac:dyDescent="0.15">
      <c r="A16" s="259"/>
      <c r="AK16" s="1121" t="s">
        <v>177</v>
      </c>
      <c r="AL16" s="1122"/>
      <c r="AM16" s="1122"/>
      <c r="AN16" s="1123"/>
      <c r="AO16" s="277">
        <v>3451577</v>
      </c>
      <c r="AP16" s="277">
        <v>156138</v>
      </c>
      <c r="AQ16" s="278">
        <v>99756</v>
      </c>
      <c r="AR16" s="279">
        <v>56.5</v>
      </c>
    </row>
    <row r="17" spans="1:46" x14ac:dyDescent="0.15">
      <c r="A17" s="259"/>
    </row>
    <row r="18" spans="1:46" x14ac:dyDescent="0.15">
      <c r="A18" s="259"/>
      <c r="AQ18" s="280"/>
      <c r="AR18" s="280"/>
    </row>
    <row r="19" spans="1:46" x14ac:dyDescent="0.15">
      <c r="A19" s="259"/>
      <c r="AK19" s="255" t="s">
        <v>501</v>
      </c>
    </row>
    <row r="20" spans="1:46" x14ac:dyDescent="0.15">
      <c r="A20" s="259"/>
      <c r="AK20" s="281"/>
      <c r="AL20" s="282"/>
      <c r="AM20" s="282"/>
      <c r="AN20" s="283"/>
      <c r="AO20" s="284" t="s">
        <v>502</v>
      </c>
      <c r="AP20" s="285" t="s">
        <v>503</v>
      </c>
      <c r="AQ20" s="286" t="s">
        <v>504</v>
      </c>
      <c r="AR20" s="287"/>
    </row>
    <row r="21" spans="1:46" s="260" customFormat="1" x14ac:dyDescent="0.15">
      <c r="A21" s="288"/>
      <c r="AK21" s="1124" t="s">
        <v>505</v>
      </c>
      <c r="AL21" s="1125"/>
      <c r="AM21" s="1125"/>
      <c r="AN21" s="1126"/>
      <c r="AO21" s="289">
        <v>15.83</v>
      </c>
      <c r="AP21" s="290">
        <v>9.01</v>
      </c>
      <c r="AQ21" s="291">
        <v>6.82</v>
      </c>
      <c r="AS21" s="292"/>
      <c r="AT21" s="288"/>
    </row>
    <row r="22" spans="1:46" s="260" customFormat="1" x14ac:dyDescent="0.15">
      <c r="A22" s="288"/>
      <c r="AK22" s="1124" t="s">
        <v>506</v>
      </c>
      <c r="AL22" s="1125"/>
      <c r="AM22" s="1125"/>
      <c r="AN22" s="1126"/>
      <c r="AO22" s="293">
        <v>93.7</v>
      </c>
      <c r="AP22" s="294">
        <v>97.5</v>
      </c>
      <c r="AQ22" s="295">
        <v>-3.8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7" t="s">
        <v>507</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row>
    <row r="27" spans="1:46" x14ac:dyDescent="0.15">
      <c r="A27" s="300"/>
      <c r="AS27" s="255"/>
      <c r="AT27" s="255"/>
    </row>
    <row r="28" spans="1:46" ht="17.25" x14ac:dyDescent="0.15">
      <c r="A28" s="256" t="s">
        <v>508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509</v>
      </c>
      <c r="AL29" s="260"/>
      <c r="AM29" s="260"/>
      <c r="AN29" s="260"/>
      <c r="AS29" s="302"/>
    </row>
    <row r="30" spans="1:46" ht="13.5" customHeight="1" x14ac:dyDescent="0.15">
      <c r="A30" s="259"/>
      <c r="AK30" s="262"/>
      <c r="AL30" s="263"/>
      <c r="AM30" s="263"/>
      <c r="AN30" s="264"/>
      <c r="AO30" s="1106" t="s">
        <v>488</v>
      </c>
      <c r="AP30" s="265"/>
      <c r="AQ30" s="266" t="s">
        <v>489</v>
      </c>
      <c r="AR30" s="267"/>
    </row>
    <row r="31" spans="1:46" x14ac:dyDescent="0.15">
      <c r="A31" s="259"/>
      <c r="AK31" s="268"/>
      <c r="AL31" s="269"/>
      <c r="AM31" s="269"/>
      <c r="AN31" s="270"/>
      <c r="AO31" s="1107"/>
      <c r="AP31" s="271" t="s">
        <v>490</v>
      </c>
      <c r="AQ31" s="272" t="s">
        <v>491</v>
      </c>
      <c r="AR31" s="273" t="s">
        <v>492</v>
      </c>
    </row>
    <row r="32" spans="1:46" ht="27" customHeight="1" x14ac:dyDescent="0.15">
      <c r="A32" s="259"/>
      <c r="AK32" s="1108" t="s">
        <v>510</v>
      </c>
      <c r="AL32" s="1109"/>
      <c r="AM32" s="1109"/>
      <c r="AN32" s="1110"/>
      <c r="AO32" s="303">
        <v>2013017</v>
      </c>
      <c r="AP32" s="303">
        <v>91062</v>
      </c>
      <c r="AQ32" s="304">
        <v>56025</v>
      </c>
      <c r="AR32" s="305">
        <v>62.5</v>
      </c>
    </row>
    <row r="33" spans="1:46" ht="13.5" customHeight="1" x14ac:dyDescent="0.15">
      <c r="A33" s="259"/>
      <c r="AK33" s="1108" t="s">
        <v>511</v>
      </c>
      <c r="AL33" s="1109"/>
      <c r="AM33" s="1109"/>
      <c r="AN33" s="1110"/>
      <c r="AO33" s="303" t="s">
        <v>497</v>
      </c>
      <c r="AP33" s="303" t="s">
        <v>497</v>
      </c>
      <c r="AQ33" s="304" t="s">
        <v>497</v>
      </c>
      <c r="AR33" s="305" t="s">
        <v>497</v>
      </c>
    </row>
    <row r="34" spans="1:46" ht="27" customHeight="1" x14ac:dyDescent="0.15">
      <c r="A34" s="259"/>
      <c r="AK34" s="1108" t="s">
        <v>512</v>
      </c>
      <c r="AL34" s="1109"/>
      <c r="AM34" s="1109"/>
      <c r="AN34" s="1110"/>
      <c r="AO34" s="303" t="s">
        <v>497</v>
      </c>
      <c r="AP34" s="303" t="s">
        <v>497</v>
      </c>
      <c r="AQ34" s="304" t="s">
        <v>497</v>
      </c>
      <c r="AR34" s="305" t="s">
        <v>497</v>
      </c>
    </row>
    <row r="35" spans="1:46" ht="27" customHeight="1" x14ac:dyDescent="0.15">
      <c r="A35" s="259"/>
      <c r="AK35" s="1108" t="s">
        <v>513</v>
      </c>
      <c r="AL35" s="1109"/>
      <c r="AM35" s="1109"/>
      <c r="AN35" s="1110"/>
      <c r="AO35" s="303">
        <v>905954</v>
      </c>
      <c r="AP35" s="303">
        <v>40982</v>
      </c>
      <c r="AQ35" s="304">
        <v>18604</v>
      </c>
      <c r="AR35" s="305">
        <v>120.3</v>
      </c>
    </row>
    <row r="36" spans="1:46" ht="27" customHeight="1" x14ac:dyDescent="0.15">
      <c r="A36" s="259"/>
      <c r="AK36" s="1108" t="s">
        <v>514</v>
      </c>
      <c r="AL36" s="1109"/>
      <c r="AM36" s="1109"/>
      <c r="AN36" s="1110"/>
      <c r="AO36" s="303" t="s">
        <v>497</v>
      </c>
      <c r="AP36" s="303" t="s">
        <v>497</v>
      </c>
      <c r="AQ36" s="304">
        <v>2667</v>
      </c>
      <c r="AR36" s="305" t="s">
        <v>497</v>
      </c>
    </row>
    <row r="37" spans="1:46" ht="13.5" customHeight="1" x14ac:dyDescent="0.15">
      <c r="A37" s="259"/>
      <c r="AK37" s="1108" t="s">
        <v>515</v>
      </c>
      <c r="AL37" s="1109"/>
      <c r="AM37" s="1109"/>
      <c r="AN37" s="1110"/>
      <c r="AO37" s="303" t="s">
        <v>497</v>
      </c>
      <c r="AP37" s="303" t="s">
        <v>497</v>
      </c>
      <c r="AQ37" s="304">
        <v>441</v>
      </c>
      <c r="AR37" s="305" t="s">
        <v>497</v>
      </c>
    </row>
    <row r="38" spans="1:46" ht="27" customHeight="1" x14ac:dyDescent="0.15">
      <c r="A38" s="259"/>
      <c r="AK38" s="1111" t="s">
        <v>516</v>
      </c>
      <c r="AL38" s="1112"/>
      <c r="AM38" s="1112"/>
      <c r="AN38" s="1113"/>
      <c r="AO38" s="306" t="s">
        <v>497</v>
      </c>
      <c r="AP38" s="306" t="s">
        <v>497</v>
      </c>
      <c r="AQ38" s="307">
        <v>6</v>
      </c>
      <c r="AR38" s="295" t="s">
        <v>497</v>
      </c>
      <c r="AS38" s="302"/>
    </row>
    <row r="39" spans="1:46" x14ac:dyDescent="0.15">
      <c r="A39" s="259"/>
      <c r="AK39" s="1111" t="s">
        <v>517</v>
      </c>
      <c r="AL39" s="1112"/>
      <c r="AM39" s="1112"/>
      <c r="AN39" s="1113"/>
      <c r="AO39" s="303">
        <v>-12349</v>
      </c>
      <c r="AP39" s="303">
        <v>-559</v>
      </c>
      <c r="AQ39" s="304">
        <v>-4261</v>
      </c>
      <c r="AR39" s="305">
        <v>-86.9</v>
      </c>
      <c r="AS39" s="302"/>
    </row>
    <row r="40" spans="1:46" ht="27" customHeight="1" x14ac:dyDescent="0.15">
      <c r="A40" s="259"/>
      <c r="AK40" s="1108" t="s">
        <v>518</v>
      </c>
      <c r="AL40" s="1109"/>
      <c r="AM40" s="1109"/>
      <c r="AN40" s="1110"/>
      <c r="AO40" s="303">
        <v>-1990870</v>
      </c>
      <c r="AP40" s="303">
        <v>-90060</v>
      </c>
      <c r="AQ40" s="304">
        <v>-49695</v>
      </c>
      <c r="AR40" s="305">
        <v>81.2</v>
      </c>
      <c r="AS40" s="302"/>
    </row>
    <row r="41" spans="1:46" x14ac:dyDescent="0.15">
      <c r="A41" s="259"/>
      <c r="AK41" s="1114" t="s">
        <v>287</v>
      </c>
      <c r="AL41" s="1115"/>
      <c r="AM41" s="1115"/>
      <c r="AN41" s="1116"/>
      <c r="AO41" s="303">
        <v>915752</v>
      </c>
      <c r="AP41" s="303">
        <v>41425</v>
      </c>
      <c r="AQ41" s="304">
        <v>23786</v>
      </c>
      <c r="AR41" s="305">
        <v>74.2</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519</v>
      </c>
    </row>
    <row r="48" spans="1:46" x14ac:dyDescent="0.15">
      <c r="A48" s="259"/>
      <c r="AK48" s="313" t="s">
        <v>520</v>
      </c>
      <c r="AL48" s="313"/>
      <c r="AM48" s="313"/>
      <c r="AN48" s="313"/>
      <c r="AO48" s="313"/>
      <c r="AP48" s="313"/>
      <c r="AQ48" s="314"/>
      <c r="AR48" s="313"/>
    </row>
    <row r="49" spans="1:44" ht="13.5" customHeight="1" x14ac:dyDescent="0.15">
      <c r="A49" s="259"/>
      <c r="AK49" s="315"/>
      <c r="AL49" s="316"/>
      <c r="AM49" s="1101" t="s">
        <v>488</v>
      </c>
      <c r="AN49" s="1103" t="s">
        <v>521</v>
      </c>
      <c r="AO49" s="1104"/>
      <c r="AP49" s="1104"/>
      <c r="AQ49" s="1104"/>
      <c r="AR49" s="1105"/>
    </row>
    <row r="50" spans="1:44" x14ac:dyDescent="0.15">
      <c r="A50" s="259"/>
      <c r="AK50" s="317"/>
      <c r="AL50" s="318"/>
      <c r="AM50" s="1102"/>
      <c r="AN50" s="319" t="s">
        <v>522</v>
      </c>
      <c r="AO50" s="320" t="s">
        <v>523</v>
      </c>
      <c r="AP50" s="321" t="s">
        <v>524</v>
      </c>
      <c r="AQ50" s="322" t="s">
        <v>525</v>
      </c>
      <c r="AR50" s="323" t="s">
        <v>526</v>
      </c>
    </row>
    <row r="51" spans="1:44" x14ac:dyDescent="0.15">
      <c r="A51" s="259"/>
      <c r="AK51" s="315" t="s">
        <v>527</v>
      </c>
      <c r="AL51" s="316"/>
      <c r="AM51" s="324">
        <v>3732127</v>
      </c>
      <c r="AN51" s="325">
        <v>157175</v>
      </c>
      <c r="AO51" s="326">
        <v>36.200000000000003</v>
      </c>
      <c r="AP51" s="327">
        <v>74581</v>
      </c>
      <c r="AQ51" s="328">
        <v>7</v>
      </c>
      <c r="AR51" s="329">
        <v>29.2</v>
      </c>
    </row>
    <row r="52" spans="1:44" x14ac:dyDescent="0.15">
      <c r="A52" s="259"/>
      <c r="AK52" s="330"/>
      <c r="AL52" s="331" t="s">
        <v>528</v>
      </c>
      <c r="AM52" s="332">
        <v>2417164</v>
      </c>
      <c r="AN52" s="333">
        <v>101797</v>
      </c>
      <c r="AO52" s="334">
        <v>40.700000000000003</v>
      </c>
      <c r="AP52" s="335">
        <v>41563</v>
      </c>
      <c r="AQ52" s="336">
        <v>6.8</v>
      </c>
      <c r="AR52" s="337">
        <v>33.9</v>
      </c>
    </row>
    <row r="53" spans="1:44" x14ac:dyDescent="0.15">
      <c r="A53" s="259"/>
      <c r="AK53" s="315" t="s">
        <v>529</v>
      </c>
      <c r="AL53" s="316"/>
      <c r="AM53" s="324">
        <v>2799906</v>
      </c>
      <c r="AN53" s="325">
        <v>119312</v>
      </c>
      <c r="AO53" s="326">
        <v>-24.1</v>
      </c>
      <c r="AP53" s="327">
        <v>76347</v>
      </c>
      <c r="AQ53" s="328">
        <v>2.4</v>
      </c>
      <c r="AR53" s="329">
        <v>-26.5</v>
      </c>
    </row>
    <row r="54" spans="1:44" x14ac:dyDescent="0.15">
      <c r="A54" s="259"/>
      <c r="AK54" s="330"/>
      <c r="AL54" s="331" t="s">
        <v>528</v>
      </c>
      <c r="AM54" s="332">
        <v>1684693</v>
      </c>
      <c r="AN54" s="333">
        <v>71790</v>
      </c>
      <c r="AO54" s="334">
        <v>-29.5</v>
      </c>
      <c r="AP54" s="335">
        <v>41762</v>
      </c>
      <c r="AQ54" s="336">
        <v>0.5</v>
      </c>
      <c r="AR54" s="337">
        <v>-30</v>
      </c>
    </row>
    <row r="55" spans="1:44" x14ac:dyDescent="0.15">
      <c r="A55" s="259"/>
      <c r="AK55" s="315" t="s">
        <v>530</v>
      </c>
      <c r="AL55" s="316"/>
      <c r="AM55" s="324">
        <v>2042092</v>
      </c>
      <c r="AN55" s="325">
        <v>88679</v>
      </c>
      <c r="AO55" s="326">
        <v>-25.7</v>
      </c>
      <c r="AP55" s="327">
        <v>69604</v>
      </c>
      <c r="AQ55" s="328">
        <v>-8.8000000000000007</v>
      </c>
      <c r="AR55" s="329">
        <v>-16.899999999999999</v>
      </c>
    </row>
    <row r="56" spans="1:44" x14ac:dyDescent="0.15">
      <c r="A56" s="259"/>
      <c r="AK56" s="330"/>
      <c r="AL56" s="331" t="s">
        <v>528</v>
      </c>
      <c r="AM56" s="332">
        <v>1238572</v>
      </c>
      <c r="AN56" s="333">
        <v>53785</v>
      </c>
      <c r="AO56" s="334">
        <v>-25.1</v>
      </c>
      <c r="AP56" s="335">
        <v>36247</v>
      </c>
      <c r="AQ56" s="336">
        <v>-13.2</v>
      </c>
      <c r="AR56" s="337">
        <v>-11.9</v>
      </c>
    </row>
    <row r="57" spans="1:44" x14ac:dyDescent="0.15">
      <c r="A57" s="259"/>
      <c r="AK57" s="315" t="s">
        <v>531</v>
      </c>
      <c r="AL57" s="316"/>
      <c r="AM57" s="324">
        <v>2726445</v>
      </c>
      <c r="AN57" s="325">
        <v>121030</v>
      </c>
      <c r="AO57" s="326">
        <v>36.5</v>
      </c>
      <c r="AP57" s="327">
        <v>68410</v>
      </c>
      <c r="AQ57" s="328">
        <v>-1.7</v>
      </c>
      <c r="AR57" s="329">
        <v>38.200000000000003</v>
      </c>
    </row>
    <row r="58" spans="1:44" x14ac:dyDescent="0.15">
      <c r="A58" s="259"/>
      <c r="AK58" s="330"/>
      <c r="AL58" s="331" t="s">
        <v>528</v>
      </c>
      <c r="AM58" s="332">
        <v>1694969</v>
      </c>
      <c r="AN58" s="333">
        <v>75242</v>
      </c>
      <c r="AO58" s="334">
        <v>39.9</v>
      </c>
      <c r="AP58" s="335">
        <v>35086</v>
      </c>
      <c r="AQ58" s="336">
        <v>-3.2</v>
      </c>
      <c r="AR58" s="337">
        <v>43.1</v>
      </c>
    </row>
    <row r="59" spans="1:44" x14ac:dyDescent="0.15">
      <c r="A59" s="259"/>
      <c r="AK59" s="315" t="s">
        <v>532</v>
      </c>
      <c r="AL59" s="316"/>
      <c r="AM59" s="324">
        <v>2765275</v>
      </c>
      <c r="AN59" s="325">
        <v>125092</v>
      </c>
      <c r="AO59" s="326">
        <v>3.4</v>
      </c>
      <c r="AP59" s="327">
        <v>73019</v>
      </c>
      <c r="AQ59" s="328">
        <v>6.7</v>
      </c>
      <c r="AR59" s="329">
        <v>-3.3</v>
      </c>
    </row>
    <row r="60" spans="1:44" x14ac:dyDescent="0.15">
      <c r="A60" s="259"/>
      <c r="AK60" s="330"/>
      <c r="AL60" s="331" t="s">
        <v>528</v>
      </c>
      <c r="AM60" s="332">
        <v>1885231</v>
      </c>
      <c r="AN60" s="333">
        <v>85281</v>
      </c>
      <c r="AO60" s="334">
        <v>13.3</v>
      </c>
      <c r="AP60" s="335">
        <v>39427</v>
      </c>
      <c r="AQ60" s="336">
        <v>12.4</v>
      </c>
      <c r="AR60" s="337">
        <v>0.9</v>
      </c>
    </row>
    <row r="61" spans="1:44" x14ac:dyDescent="0.15">
      <c r="A61" s="259"/>
      <c r="AK61" s="315" t="s">
        <v>533</v>
      </c>
      <c r="AL61" s="338"/>
      <c r="AM61" s="324">
        <v>2813169</v>
      </c>
      <c r="AN61" s="325">
        <v>122258</v>
      </c>
      <c r="AO61" s="326">
        <v>5.3</v>
      </c>
      <c r="AP61" s="327">
        <v>72392</v>
      </c>
      <c r="AQ61" s="339">
        <v>1.1000000000000001</v>
      </c>
      <c r="AR61" s="329">
        <v>4.2</v>
      </c>
    </row>
    <row r="62" spans="1:44" x14ac:dyDescent="0.15">
      <c r="A62" s="259"/>
      <c r="AK62" s="330"/>
      <c r="AL62" s="331" t="s">
        <v>528</v>
      </c>
      <c r="AM62" s="332">
        <v>1784126</v>
      </c>
      <c r="AN62" s="333">
        <v>77579</v>
      </c>
      <c r="AO62" s="334">
        <v>7.9</v>
      </c>
      <c r="AP62" s="335">
        <v>38817</v>
      </c>
      <c r="AQ62" s="336">
        <v>0.7</v>
      </c>
      <c r="AR62" s="337">
        <v>7.2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S8C+uyUUoNwynlRENhQsE8U8rwCzECXhYqDBr+YJ3eRsudc9P3HWvtL6cGcytSVEeQxdYmtUmlcUV5hUNsCnDQ==" saltValue="GvMfBK0JK9MjNS0CK6514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485</v>
      </c>
    </row>
    <row r="121" spans="125:125" ht="13.5" hidden="1" customHeight="1" x14ac:dyDescent="0.15">
      <c r="DU121" s="253"/>
    </row>
  </sheetData>
  <sheetProtection algorithmName="SHA-512" hashValue="TIZ+ilhSD5XK2BY7eMisTS1BhbmJx3st85AWkpAfuPUSTJq5zACC0Az9rTOPc848O/9w6UNjTnH3HqnCLQIJbA==" saltValue="Fnhu/kERBRPDUEl4loAqBw=="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485</v>
      </c>
    </row>
  </sheetData>
  <sheetProtection algorithmName="SHA-512" hashValue="RkoJvjBY5nbrXDwXZ0Yw9JPT17aIrX/xVsumr5XPWmyXp8Ro3XuD+OXu6cHnRMy/uy4epxKONu4BKlFxq6VZAA==" saltValue="boZFJzGuVoUEDq5Y70CaUw=="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535</v>
      </c>
      <c r="G46" s="8" t="s">
        <v>536</v>
      </c>
      <c r="H46" s="8" t="s">
        <v>537</v>
      </c>
      <c r="I46" s="8" t="s">
        <v>538</v>
      </c>
      <c r="J46" s="9" t="s">
        <v>539</v>
      </c>
    </row>
    <row r="47" spans="2:10" ht="57.75" customHeight="1" x14ac:dyDescent="0.15">
      <c r="B47" s="10"/>
      <c r="C47" s="1127" t="s">
        <v>3</v>
      </c>
      <c r="D47" s="1127"/>
      <c r="E47" s="1128"/>
      <c r="F47" s="11">
        <v>60.01</v>
      </c>
      <c r="G47" s="12">
        <v>58.38</v>
      </c>
      <c r="H47" s="12">
        <v>55.42</v>
      </c>
      <c r="I47" s="12">
        <v>60.05</v>
      </c>
      <c r="J47" s="13">
        <v>29.91</v>
      </c>
    </row>
    <row r="48" spans="2:10" ht="57.75" customHeight="1" x14ac:dyDescent="0.15">
      <c r="B48" s="14"/>
      <c r="C48" s="1129" t="s">
        <v>4</v>
      </c>
      <c r="D48" s="1129"/>
      <c r="E48" s="1130"/>
      <c r="F48" s="15">
        <v>9.7200000000000006</v>
      </c>
      <c r="G48" s="16">
        <v>12.23</v>
      </c>
      <c r="H48" s="16">
        <v>13.75</v>
      </c>
      <c r="I48" s="16">
        <v>11.75</v>
      </c>
      <c r="J48" s="17">
        <v>12</v>
      </c>
    </row>
    <row r="49" spans="2:10" ht="57.75" customHeight="1" thickBot="1" x14ac:dyDescent="0.2">
      <c r="B49" s="18"/>
      <c r="C49" s="1131" t="s">
        <v>5</v>
      </c>
      <c r="D49" s="1131"/>
      <c r="E49" s="1132"/>
      <c r="F49" s="19">
        <v>2.35</v>
      </c>
      <c r="G49" s="20">
        <v>1.91</v>
      </c>
      <c r="H49" s="20">
        <v>0.24</v>
      </c>
      <c r="I49" s="20" t="s">
        <v>540</v>
      </c>
      <c r="J49" s="21" t="s">
        <v>541</v>
      </c>
    </row>
    <row r="50" spans="2:10" x14ac:dyDescent="0.15"/>
  </sheetData>
  <sheetProtection algorithmName="SHA-512" hashValue="W+3r4Cw0lsgJBHlnU6m9ltQMbK1VBS1H+LPTC9+ZUR8UbSx2q5Q4+ZiXMWSrv0QWsGqoJpqq96YXovb+c+qXWQ==" saltValue="Q9BkodmXmqiWGG5w3A7Q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535</v>
      </c>
      <c r="G33" s="29" t="s">
        <v>536</v>
      </c>
      <c r="H33" s="29" t="s">
        <v>537</v>
      </c>
      <c r="I33" s="29" t="s">
        <v>538</v>
      </c>
      <c r="J33" s="30" t="s">
        <v>539</v>
      </c>
      <c r="K33" s="22"/>
      <c r="L33" s="22"/>
      <c r="M33" s="22"/>
      <c r="N33" s="22"/>
      <c r="O33" s="22"/>
      <c r="P33" s="22"/>
    </row>
    <row r="34" spans="1:16" ht="39" customHeight="1" x14ac:dyDescent="0.15">
      <c r="A34" s="22"/>
      <c r="B34" s="31"/>
      <c r="C34" s="1137" t="s">
        <v>542</v>
      </c>
      <c r="D34" s="1137"/>
      <c r="E34" s="1138"/>
      <c r="F34" s="32">
        <v>14.34</v>
      </c>
      <c r="G34" s="33">
        <v>13.79</v>
      </c>
      <c r="H34" s="33">
        <v>13.95</v>
      </c>
      <c r="I34" s="33">
        <v>14</v>
      </c>
      <c r="J34" s="34">
        <v>14.01</v>
      </c>
      <c r="K34" s="22"/>
      <c r="L34" s="22"/>
      <c r="M34" s="22"/>
      <c r="N34" s="22"/>
      <c r="O34" s="22"/>
      <c r="P34" s="22"/>
    </row>
    <row r="35" spans="1:16" ht="39" customHeight="1" x14ac:dyDescent="0.15">
      <c r="A35" s="22"/>
      <c r="B35" s="35"/>
      <c r="C35" s="1133" t="s">
        <v>543</v>
      </c>
      <c r="D35" s="1133"/>
      <c r="E35" s="1134"/>
      <c r="F35" s="36">
        <v>12.86</v>
      </c>
      <c r="G35" s="37">
        <v>12.24</v>
      </c>
      <c r="H35" s="37">
        <v>11.02</v>
      </c>
      <c r="I35" s="37">
        <v>11.37</v>
      </c>
      <c r="J35" s="38">
        <v>12.01</v>
      </c>
      <c r="K35" s="22"/>
      <c r="L35" s="22"/>
      <c r="M35" s="22"/>
      <c r="N35" s="22"/>
      <c r="O35" s="22"/>
      <c r="P35" s="22"/>
    </row>
    <row r="36" spans="1:16" ht="39" customHeight="1" x14ac:dyDescent="0.15">
      <c r="A36" s="22"/>
      <c r="B36" s="35"/>
      <c r="C36" s="1133" t="s">
        <v>544</v>
      </c>
      <c r="D36" s="1133"/>
      <c r="E36" s="1134"/>
      <c r="F36" s="36">
        <v>9.59</v>
      </c>
      <c r="G36" s="37">
        <v>12.09</v>
      </c>
      <c r="H36" s="37">
        <v>13.67</v>
      </c>
      <c r="I36" s="37">
        <v>11.68</v>
      </c>
      <c r="J36" s="38">
        <v>11.98</v>
      </c>
      <c r="K36" s="22"/>
      <c r="L36" s="22"/>
      <c r="M36" s="22"/>
      <c r="N36" s="22"/>
      <c r="O36" s="22"/>
      <c r="P36" s="22"/>
    </row>
    <row r="37" spans="1:16" ht="39" customHeight="1" x14ac:dyDescent="0.15">
      <c r="A37" s="22"/>
      <c r="B37" s="35"/>
      <c r="C37" s="1133" t="s">
        <v>545</v>
      </c>
      <c r="D37" s="1133"/>
      <c r="E37" s="1134"/>
      <c r="F37" s="36">
        <v>0.56000000000000005</v>
      </c>
      <c r="G37" s="37">
        <v>0.86</v>
      </c>
      <c r="H37" s="37">
        <v>1.2</v>
      </c>
      <c r="I37" s="37">
        <v>1.91</v>
      </c>
      <c r="J37" s="38">
        <v>2.7</v>
      </c>
      <c r="K37" s="22"/>
      <c r="L37" s="22"/>
      <c r="M37" s="22"/>
      <c r="N37" s="22"/>
      <c r="O37" s="22"/>
      <c r="P37" s="22"/>
    </row>
    <row r="38" spans="1:16" ht="39" customHeight="1" x14ac:dyDescent="0.15">
      <c r="A38" s="22"/>
      <c r="B38" s="35"/>
      <c r="C38" s="1133" t="s">
        <v>546</v>
      </c>
      <c r="D38" s="1133"/>
      <c r="E38" s="1134"/>
      <c r="F38" s="36">
        <v>0.56999999999999995</v>
      </c>
      <c r="G38" s="37">
        <v>0.99</v>
      </c>
      <c r="H38" s="37">
        <v>0.75</v>
      </c>
      <c r="I38" s="37">
        <v>0.67</v>
      </c>
      <c r="J38" s="38">
        <v>0.72</v>
      </c>
      <c r="K38" s="22"/>
      <c r="L38" s="22"/>
      <c r="M38" s="22"/>
      <c r="N38" s="22"/>
      <c r="O38" s="22"/>
      <c r="P38" s="22"/>
    </row>
    <row r="39" spans="1:16" ht="39" customHeight="1" x14ac:dyDescent="0.15">
      <c r="A39" s="22"/>
      <c r="B39" s="35"/>
      <c r="C39" s="1133" t="s">
        <v>547</v>
      </c>
      <c r="D39" s="1133"/>
      <c r="E39" s="1134"/>
      <c r="F39" s="36">
        <v>0.04</v>
      </c>
      <c r="G39" s="37">
        <v>0.04</v>
      </c>
      <c r="H39" s="37">
        <v>0.03</v>
      </c>
      <c r="I39" s="37">
        <v>7.0000000000000007E-2</v>
      </c>
      <c r="J39" s="38">
        <v>0.09</v>
      </c>
      <c r="K39" s="22"/>
      <c r="L39" s="22"/>
      <c r="M39" s="22"/>
      <c r="N39" s="22"/>
      <c r="O39" s="22"/>
      <c r="P39" s="22"/>
    </row>
    <row r="40" spans="1:16" ht="39" customHeight="1" x14ac:dyDescent="0.15">
      <c r="A40" s="22"/>
      <c r="B40" s="35"/>
      <c r="C40" s="1133" t="s">
        <v>548</v>
      </c>
      <c r="D40" s="1133"/>
      <c r="E40" s="1134"/>
      <c r="F40" s="36">
        <v>0.04</v>
      </c>
      <c r="G40" s="37">
        <v>0.04</v>
      </c>
      <c r="H40" s="37">
        <v>0.04</v>
      </c>
      <c r="I40" s="37">
        <v>0.04</v>
      </c>
      <c r="J40" s="38">
        <v>7.0000000000000007E-2</v>
      </c>
      <c r="K40" s="22"/>
      <c r="L40" s="22"/>
      <c r="M40" s="22"/>
      <c r="N40" s="22"/>
      <c r="O40" s="22"/>
      <c r="P40" s="22"/>
    </row>
    <row r="41" spans="1:16" ht="39" customHeight="1" x14ac:dyDescent="0.15">
      <c r="A41" s="22"/>
      <c r="B41" s="35"/>
      <c r="C41" s="1133" t="s">
        <v>549</v>
      </c>
      <c r="D41" s="1133"/>
      <c r="E41" s="1134"/>
      <c r="F41" s="36">
        <v>0.04</v>
      </c>
      <c r="G41" s="37">
        <v>0.09</v>
      </c>
      <c r="H41" s="37">
        <v>0.04</v>
      </c>
      <c r="I41" s="37">
        <v>0.04</v>
      </c>
      <c r="J41" s="38">
        <v>0.04</v>
      </c>
      <c r="K41" s="22"/>
      <c r="L41" s="22"/>
      <c r="M41" s="22"/>
      <c r="N41" s="22"/>
      <c r="O41" s="22"/>
      <c r="P41" s="22"/>
    </row>
    <row r="42" spans="1:16" ht="39" customHeight="1" x14ac:dyDescent="0.15">
      <c r="A42" s="22"/>
      <c r="B42" s="39"/>
      <c r="C42" s="1133" t="s">
        <v>550</v>
      </c>
      <c r="D42" s="1133"/>
      <c r="E42" s="1134"/>
      <c r="F42" s="36" t="s">
        <v>497</v>
      </c>
      <c r="G42" s="37" t="s">
        <v>497</v>
      </c>
      <c r="H42" s="37" t="s">
        <v>497</v>
      </c>
      <c r="I42" s="37" t="s">
        <v>497</v>
      </c>
      <c r="J42" s="38" t="s">
        <v>497</v>
      </c>
      <c r="K42" s="22"/>
      <c r="L42" s="22"/>
      <c r="M42" s="22"/>
      <c r="N42" s="22"/>
      <c r="O42" s="22"/>
      <c r="P42" s="22"/>
    </row>
    <row r="43" spans="1:16" ht="39" customHeight="1" thickBot="1" x14ac:dyDescent="0.2">
      <c r="A43" s="22"/>
      <c r="B43" s="40"/>
      <c r="C43" s="1135" t="s">
        <v>551</v>
      </c>
      <c r="D43" s="1135"/>
      <c r="E43" s="1136"/>
      <c r="F43" s="41">
        <v>0.18</v>
      </c>
      <c r="G43" s="42">
        <v>0.18</v>
      </c>
      <c r="H43" s="42">
        <v>0.13</v>
      </c>
      <c r="I43" s="42">
        <v>0.16</v>
      </c>
      <c r="J43" s="43">
        <v>7.0000000000000007E-2</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D6OX6X2fGGdChGTfDaX9PRp1ewJ9twg+TaXBugP270Mhr4f9w/pODziGyVqRk/2XldlmTHfXsoIhlt3Ph/C2g==" saltValue="nlKKurbSPw8BzAMeWuzP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5"/>
  <sheetViews>
    <sheetView showGridLines="0" topLeftCell="A44"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535</v>
      </c>
      <c r="L44" s="54" t="s">
        <v>536</v>
      </c>
      <c r="M44" s="54" t="s">
        <v>537</v>
      </c>
      <c r="N44" s="54" t="s">
        <v>538</v>
      </c>
      <c r="O44" s="55" t="s">
        <v>539</v>
      </c>
      <c r="P44" s="46"/>
      <c r="Q44" s="46"/>
      <c r="R44" s="46"/>
      <c r="S44" s="46"/>
      <c r="T44" s="46"/>
      <c r="U44" s="46"/>
    </row>
    <row r="45" spans="1:21" ht="30.75" customHeight="1" x14ac:dyDescent="0.15">
      <c r="A45" s="46"/>
      <c r="B45" s="1162" t="s">
        <v>9</v>
      </c>
      <c r="C45" s="1163"/>
      <c r="D45" s="56"/>
      <c r="E45" s="1168" t="s">
        <v>10</v>
      </c>
      <c r="F45" s="1168"/>
      <c r="G45" s="1168"/>
      <c r="H45" s="1168"/>
      <c r="I45" s="1168"/>
      <c r="J45" s="1169"/>
      <c r="K45" s="57">
        <v>2828</v>
      </c>
      <c r="L45" s="58">
        <v>2851</v>
      </c>
      <c r="M45" s="58">
        <v>2721</v>
      </c>
      <c r="N45" s="58">
        <v>2435</v>
      </c>
      <c r="O45" s="59">
        <v>2013</v>
      </c>
      <c r="P45" s="46"/>
      <c r="Q45" s="46"/>
      <c r="R45" s="46"/>
      <c r="S45" s="46"/>
      <c r="T45" s="46"/>
      <c r="U45" s="46"/>
    </row>
    <row r="46" spans="1:21" ht="30.75" customHeight="1" x14ac:dyDescent="0.15">
      <c r="A46" s="46"/>
      <c r="B46" s="1164"/>
      <c r="C46" s="1165"/>
      <c r="D46" s="60"/>
      <c r="E46" s="1141" t="s">
        <v>11</v>
      </c>
      <c r="F46" s="1141"/>
      <c r="G46" s="1141"/>
      <c r="H46" s="1141"/>
      <c r="I46" s="1141"/>
      <c r="J46" s="1142"/>
      <c r="K46" s="61" t="s">
        <v>497</v>
      </c>
      <c r="L46" s="62" t="s">
        <v>497</v>
      </c>
      <c r="M46" s="62" t="s">
        <v>497</v>
      </c>
      <c r="N46" s="62" t="s">
        <v>497</v>
      </c>
      <c r="O46" s="63" t="s">
        <v>497</v>
      </c>
      <c r="P46" s="46"/>
      <c r="Q46" s="46"/>
      <c r="R46" s="46"/>
      <c r="S46" s="46"/>
      <c r="T46" s="46"/>
      <c r="U46" s="46"/>
    </row>
    <row r="47" spans="1:21" ht="30.75" customHeight="1" x14ac:dyDescent="0.15">
      <c r="A47" s="46"/>
      <c r="B47" s="1164"/>
      <c r="C47" s="1165"/>
      <c r="D47" s="60"/>
      <c r="E47" s="1141" t="s">
        <v>12</v>
      </c>
      <c r="F47" s="1141"/>
      <c r="G47" s="1141"/>
      <c r="H47" s="1141"/>
      <c r="I47" s="1141"/>
      <c r="J47" s="1142"/>
      <c r="K47" s="61" t="s">
        <v>497</v>
      </c>
      <c r="L47" s="62" t="s">
        <v>497</v>
      </c>
      <c r="M47" s="62" t="s">
        <v>497</v>
      </c>
      <c r="N47" s="62" t="s">
        <v>497</v>
      </c>
      <c r="O47" s="63" t="s">
        <v>497</v>
      </c>
      <c r="P47" s="46"/>
      <c r="Q47" s="46"/>
      <c r="R47" s="46"/>
      <c r="S47" s="46"/>
      <c r="T47" s="46"/>
      <c r="U47" s="46"/>
    </row>
    <row r="48" spans="1:21" ht="30.75" customHeight="1" x14ac:dyDescent="0.15">
      <c r="A48" s="46"/>
      <c r="B48" s="1164"/>
      <c r="C48" s="1165"/>
      <c r="D48" s="60"/>
      <c r="E48" s="1141" t="s">
        <v>13</v>
      </c>
      <c r="F48" s="1141"/>
      <c r="G48" s="1141"/>
      <c r="H48" s="1141"/>
      <c r="I48" s="1141"/>
      <c r="J48" s="1142"/>
      <c r="K48" s="61">
        <v>962</v>
      </c>
      <c r="L48" s="62">
        <v>946</v>
      </c>
      <c r="M48" s="62">
        <v>933</v>
      </c>
      <c r="N48" s="62">
        <v>931</v>
      </c>
      <c r="O48" s="63">
        <v>906</v>
      </c>
      <c r="P48" s="46"/>
      <c r="Q48" s="46"/>
      <c r="R48" s="46"/>
      <c r="S48" s="46"/>
      <c r="T48" s="46"/>
      <c r="U48" s="46"/>
    </row>
    <row r="49" spans="1:21" ht="30.75" customHeight="1" x14ac:dyDescent="0.15">
      <c r="A49" s="46"/>
      <c r="B49" s="1164"/>
      <c r="C49" s="1165"/>
      <c r="D49" s="60"/>
      <c r="E49" s="1141" t="s">
        <v>14</v>
      </c>
      <c r="F49" s="1141"/>
      <c r="G49" s="1141"/>
      <c r="H49" s="1141"/>
      <c r="I49" s="1141"/>
      <c r="J49" s="1142"/>
      <c r="K49" s="61">
        <v>17</v>
      </c>
      <c r="L49" s="62">
        <v>17</v>
      </c>
      <c r="M49" s="62">
        <v>17</v>
      </c>
      <c r="N49" s="62">
        <v>17</v>
      </c>
      <c r="O49" s="63" t="s">
        <v>497</v>
      </c>
      <c r="P49" s="46"/>
      <c r="Q49" s="46"/>
      <c r="R49" s="46"/>
      <c r="S49" s="46"/>
      <c r="T49" s="46"/>
      <c r="U49" s="46"/>
    </row>
    <row r="50" spans="1:21" ht="30.75" customHeight="1" x14ac:dyDescent="0.15">
      <c r="A50" s="46"/>
      <c r="B50" s="1164"/>
      <c r="C50" s="1165"/>
      <c r="D50" s="60"/>
      <c r="E50" s="1141" t="s">
        <v>15</v>
      </c>
      <c r="F50" s="1141"/>
      <c r="G50" s="1141"/>
      <c r="H50" s="1141"/>
      <c r="I50" s="1141"/>
      <c r="J50" s="1142"/>
      <c r="K50" s="61">
        <v>23</v>
      </c>
      <c r="L50" s="62">
        <v>23</v>
      </c>
      <c r="M50" s="62">
        <v>23</v>
      </c>
      <c r="N50" s="62">
        <v>7</v>
      </c>
      <c r="O50" s="63" t="s">
        <v>497</v>
      </c>
      <c r="P50" s="46"/>
      <c r="Q50" s="46"/>
      <c r="R50" s="46"/>
      <c r="S50" s="46"/>
      <c r="T50" s="46"/>
      <c r="U50" s="46"/>
    </row>
    <row r="51" spans="1:21" ht="30.75" customHeight="1" x14ac:dyDescent="0.15">
      <c r="A51" s="46"/>
      <c r="B51" s="1166"/>
      <c r="C51" s="1167"/>
      <c r="D51" s="64"/>
      <c r="E51" s="1141" t="s">
        <v>16</v>
      </c>
      <c r="F51" s="1141"/>
      <c r="G51" s="1141"/>
      <c r="H51" s="1141"/>
      <c r="I51" s="1141"/>
      <c r="J51" s="1142"/>
      <c r="K51" s="61" t="s">
        <v>497</v>
      </c>
      <c r="L51" s="62" t="s">
        <v>497</v>
      </c>
      <c r="M51" s="62" t="s">
        <v>497</v>
      </c>
      <c r="N51" s="62" t="s">
        <v>497</v>
      </c>
      <c r="O51" s="63" t="s">
        <v>497</v>
      </c>
      <c r="P51" s="46"/>
      <c r="Q51" s="46"/>
      <c r="R51" s="46"/>
      <c r="S51" s="46"/>
      <c r="T51" s="46"/>
      <c r="U51" s="46"/>
    </row>
    <row r="52" spans="1:21" ht="30.75" customHeight="1" x14ac:dyDescent="0.15">
      <c r="A52" s="46"/>
      <c r="B52" s="1139" t="s">
        <v>17</v>
      </c>
      <c r="C52" s="1140"/>
      <c r="D52" s="64"/>
      <c r="E52" s="1141" t="s">
        <v>18</v>
      </c>
      <c r="F52" s="1141"/>
      <c r="G52" s="1141"/>
      <c r="H52" s="1141"/>
      <c r="I52" s="1141"/>
      <c r="J52" s="1142"/>
      <c r="K52" s="61">
        <v>2687</v>
      </c>
      <c r="L52" s="62">
        <v>2668</v>
      </c>
      <c r="M52" s="62">
        <v>2539</v>
      </c>
      <c r="N52" s="62">
        <v>2300</v>
      </c>
      <c r="O52" s="63">
        <v>2002</v>
      </c>
      <c r="P52" s="46"/>
      <c r="Q52" s="46"/>
      <c r="R52" s="46"/>
      <c r="S52" s="46"/>
      <c r="T52" s="46"/>
      <c r="U52" s="46"/>
    </row>
    <row r="53" spans="1:21" ht="30.75" customHeight="1" thickBot="1" x14ac:dyDescent="0.2">
      <c r="A53" s="46"/>
      <c r="B53" s="1143" t="s">
        <v>19</v>
      </c>
      <c r="C53" s="1144"/>
      <c r="D53" s="65"/>
      <c r="E53" s="1145" t="s">
        <v>20</v>
      </c>
      <c r="F53" s="1145"/>
      <c r="G53" s="1145"/>
      <c r="H53" s="1145"/>
      <c r="I53" s="1145"/>
      <c r="J53" s="1146"/>
      <c r="K53" s="66">
        <v>1143</v>
      </c>
      <c r="L53" s="67">
        <v>1169</v>
      </c>
      <c r="M53" s="67">
        <v>1155</v>
      </c>
      <c r="N53" s="67">
        <v>1090</v>
      </c>
      <c r="O53" s="68">
        <v>917</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552</v>
      </c>
      <c r="L57" s="79" t="s">
        <v>553</v>
      </c>
      <c r="M57" s="79" t="s">
        <v>554</v>
      </c>
      <c r="N57" s="79" t="s">
        <v>555</v>
      </c>
      <c r="O57" s="80" t="s">
        <v>556</v>
      </c>
      <c r="P57" s="46"/>
      <c r="Q57" s="46"/>
      <c r="R57" s="46"/>
      <c r="S57" s="46"/>
      <c r="T57" s="46"/>
      <c r="U57" s="46"/>
    </row>
    <row r="58" spans="1:21" ht="31.5" customHeight="1" x14ac:dyDescent="0.15">
      <c r="B58" s="1147" t="s">
        <v>24</v>
      </c>
      <c r="C58" s="1148"/>
      <c r="D58" s="1153" t="s">
        <v>25</v>
      </c>
      <c r="E58" s="1154"/>
      <c r="F58" s="1154"/>
      <c r="G58" s="1154"/>
      <c r="H58" s="1154"/>
      <c r="I58" s="1154"/>
      <c r="J58" s="1155"/>
      <c r="K58" s="81" t="s">
        <v>557</v>
      </c>
      <c r="L58" s="82" t="s">
        <v>557</v>
      </c>
      <c r="M58" s="82" t="s">
        <v>557</v>
      </c>
      <c r="N58" s="82" t="s">
        <v>557</v>
      </c>
      <c r="O58" s="83" t="s">
        <v>557</v>
      </c>
    </row>
    <row r="59" spans="1:21" ht="31.5" customHeight="1" x14ac:dyDescent="0.15">
      <c r="B59" s="1149"/>
      <c r="C59" s="1150"/>
      <c r="D59" s="1156" t="s">
        <v>26</v>
      </c>
      <c r="E59" s="1157"/>
      <c r="F59" s="1157"/>
      <c r="G59" s="1157"/>
      <c r="H59" s="1157"/>
      <c r="I59" s="1157"/>
      <c r="J59" s="1158"/>
      <c r="K59" s="84" t="s">
        <v>557</v>
      </c>
      <c r="L59" s="85" t="s">
        <v>557</v>
      </c>
      <c r="M59" s="85" t="s">
        <v>557</v>
      </c>
      <c r="N59" s="85" t="s">
        <v>557</v>
      </c>
      <c r="O59" s="86" t="s">
        <v>557</v>
      </c>
    </row>
    <row r="60" spans="1:21" ht="31.5" customHeight="1" thickBot="1" x14ac:dyDescent="0.2">
      <c r="B60" s="1151"/>
      <c r="C60" s="1152"/>
      <c r="D60" s="1159" t="s">
        <v>27</v>
      </c>
      <c r="E60" s="1160"/>
      <c r="F60" s="1160"/>
      <c r="G60" s="1160"/>
      <c r="H60" s="1160"/>
      <c r="I60" s="1160"/>
      <c r="J60" s="1161"/>
      <c r="K60" s="87" t="s">
        <v>557</v>
      </c>
      <c r="L60" s="88" t="s">
        <v>557</v>
      </c>
      <c r="M60" s="88" t="s">
        <v>557</v>
      </c>
      <c r="N60" s="88" t="s">
        <v>557</v>
      </c>
      <c r="O60" s="89" t="s">
        <v>557</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15"/>
  </sheetData>
  <sheetProtection algorithmName="SHA-512" hashValue="hn+wvcG+hSR4/iKvHT3dLoyF6QxxBDLU7Ssw+f5CKgokuHEpLyFafZ3toOismS+856JZ8zK/3dgAuDNfBiUO2A==" saltValue="U9pflYhEtuvVsekjB1aQO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535</v>
      </c>
      <c r="J40" s="101" t="s">
        <v>536</v>
      </c>
      <c r="K40" s="101" t="s">
        <v>537</v>
      </c>
      <c r="L40" s="101" t="s">
        <v>538</v>
      </c>
      <c r="M40" s="102" t="s">
        <v>539</v>
      </c>
    </row>
    <row r="41" spans="2:13" ht="27.75" customHeight="1" x14ac:dyDescent="0.15">
      <c r="B41" s="1182" t="s">
        <v>30</v>
      </c>
      <c r="C41" s="1183"/>
      <c r="D41" s="103"/>
      <c r="E41" s="1184" t="s">
        <v>31</v>
      </c>
      <c r="F41" s="1184"/>
      <c r="G41" s="1184"/>
      <c r="H41" s="1185"/>
      <c r="I41" s="342">
        <v>16234</v>
      </c>
      <c r="J41" s="343">
        <v>14820</v>
      </c>
      <c r="K41" s="343">
        <v>13287</v>
      </c>
      <c r="L41" s="343">
        <v>11844</v>
      </c>
      <c r="M41" s="344">
        <v>10771</v>
      </c>
    </row>
    <row r="42" spans="2:13" ht="27.75" customHeight="1" x14ac:dyDescent="0.15">
      <c r="B42" s="1172"/>
      <c r="C42" s="1173"/>
      <c r="D42" s="104"/>
      <c r="E42" s="1176" t="s">
        <v>32</v>
      </c>
      <c r="F42" s="1176"/>
      <c r="G42" s="1176"/>
      <c r="H42" s="1177"/>
      <c r="I42" s="345">
        <v>51</v>
      </c>
      <c r="J42" s="346">
        <v>29</v>
      </c>
      <c r="K42" s="346">
        <v>7</v>
      </c>
      <c r="L42" s="346" t="s">
        <v>497</v>
      </c>
      <c r="M42" s="347" t="s">
        <v>497</v>
      </c>
    </row>
    <row r="43" spans="2:13" ht="27.75" customHeight="1" x14ac:dyDescent="0.15">
      <c r="B43" s="1172"/>
      <c r="C43" s="1173"/>
      <c r="D43" s="104"/>
      <c r="E43" s="1176" t="s">
        <v>33</v>
      </c>
      <c r="F43" s="1176"/>
      <c r="G43" s="1176"/>
      <c r="H43" s="1177"/>
      <c r="I43" s="345">
        <v>8622</v>
      </c>
      <c r="J43" s="346">
        <v>7890</v>
      </c>
      <c r="K43" s="346">
        <v>7322</v>
      </c>
      <c r="L43" s="346">
        <v>6788</v>
      </c>
      <c r="M43" s="347">
        <v>6292</v>
      </c>
    </row>
    <row r="44" spans="2:13" ht="27.75" customHeight="1" x14ac:dyDescent="0.15">
      <c r="B44" s="1172"/>
      <c r="C44" s="1173"/>
      <c r="D44" s="104"/>
      <c r="E44" s="1176" t="s">
        <v>34</v>
      </c>
      <c r="F44" s="1176"/>
      <c r="G44" s="1176"/>
      <c r="H44" s="1177"/>
      <c r="I44" s="345">
        <v>51</v>
      </c>
      <c r="J44" s="346">
        <v>34</v>
      </c>
      <c r="K44" s="346">
        <v>17</v>
      </c>
      <c r="L44" s="346" t="s">
        <v>497</v>
      </c>
      <c r="M44" s="347" t="s">
        <v>497</v>
      </c>
    </row>
    <row r="45" spans="2:13" ht="27.75" customHeight="1" x14ac:dyDescent="0.15">
      <c r="B45" s="1172"/>
      <c r="C45" s="1173"/>
      <c r="D45" s="104"/>
      <c r="E45" s="1176" t="s">
        <v>35</v>
      </c>
      <c r="F45" s="1176"/>
      <c r="G45" s="1176"/>
      <c r="H45" s="1177"/>
      <c r="I45" s="345">
        <v>2501</v>
      </c>
      <c r="J45" s="346">
        <v>2700</v>
      </c>
      <c r="K45" s="346">
        <v>2689</v>
      </c>
      <c r="L45" s="346">
        <v>2541</v>
      </c>
      <c r="M45" s="347">
        <v>2548</v>
      </c>
    </row>
    <row r="46" spans="2:13" ht="27.75" customHeight="1" x14ac:dyDescent="0.15">
      <c r="B46" s="1172"/>
      <c r="C46" s="1173"/>
      <c r="D46" s="105"/>
      <c r="E46" s="1176" t="s">
        <v>36</v>
      </c>
      <c r="F46" s="1176"/>
      <c r="G46" s="1176"/>
      <c r="H46" s="1177"/>
      <c r="I46" s="345" t="s">
        <v>497</v>
      </c>
      <c r="J46" s="346" t="s">
        <v>497</v>
      </c>
      <c r="K46" s="346" t="s">
        <v>497</v>
      </c>
      <c r="L46" s="346" t="s">
        <v>497</v>
      </c>
      <c r="M46" s="347" t="s">
        <v>497</v>
      </c>
    </row>
    <row r="47" spans="2:13" ht="27.75" customHeight="1" x14ac:dyDescent="0.15">
      <c r="B47" s="1172"/>
      <c r="C47" s="1173"/>
      <c r="D47" s="106"/>
      <c r="E47" s="1186" t="s">
        <v>37</v>
      </c>
      <c r="F47" s="1187"/>
      <c r="G47" s="1187"/>
      <c r="H47" s="1188"/>
      <c r="I47" s="345" t="s">
        <v>497</v>
      </c>
      <c r="J47" s="346" t="s">
        <v>497</v>
      </c>
      <c r="K47" s="346" t="s">
        <v>497</v>
      </c>
      <c r="L47" s="346" t="s">
        <v>497</v>
      </c>
      <c r="M47" s="347" t="s">
        <v>497</v>
      </c>
    </row>
    <row r="48" spans="2:13" ht="27.75" customHeight="1" x14ac:dyDescent="0.15">
      <c r="B48" s="1172"/>
      <c r="C48" s="1173"/>
      <c r="D48" s="104"/>
      <c r="E48" s="1176" t="s">
        <v>38</v>
      </c>
      <c r="F48" s="1176"/>
      <c r="G48" s="1176"/>
      <c r="H48" s="1177"/>
      <c r="I48" s="345" t="s">
        <v>497</v>
      </c>
      <c r="J48" s="346" t="s">
        <v>497</v>
      </c>
      <c r="K48" s="346" t="s">
        <v>497</v>
      </c>
      <c r="L48" s="346" t="s">
        <v>497</v>
      </c>
      <c r="M48" s="347" t="s">
        <v>497</v>
      </c>
    </row>
    <row r="49" spans="2:13" ht="27.75" customHeight="1" x14ac:dyDescent="0.15">
      <c r="B49" s="1174"/>
      <c r="C49" s="1175"/>
      <c r="D49" s="104"/>
      <c r="E49" s="1176" t="s">
        <v>39</v>
      </c>
      <c r="F49" s="1176"/>
      <c r="G49" s="1176"/>
      <c r="H49" s="1177"/>
      <c r="I49" s="345" t="s">
        <v>497</v>
      </c>
      <c r="J49" s="346" t="s">
        <v>497</v>
      </c>
      <c r="K49" s="346" t="s">
        <v>497</v>
      </c>
      <c r="L49" s="346" t="s">
        <v>497</v>
      </c>
      <c r="M49" s="347" t="s">
        <v>497</v>
      </c>
    </row>
    <row r="50" spans="2:13" ht="27.75" customHeight="1" x14ac:dyDescent="0.15">
      <c r="B50" s="1170" t="s">
        <v>40</v>
      </c>
      <c r="C50" s="1171"/>
      <c r="D50" s="107"/>
      <c r="E50" s="1176" t="s">
        <v>41</v>
      </c>
      <c r="F50" s="1176"/>
      <c r="G50" s="1176"/>
      <c r="H50" s="1177"/>
      <c r="I50" s="345">
        <v>13503</v>
      </c>
      <c r="J50" s="346">
        <v>13701</v>
      </c>
      <c r="K50" s="346">
        <v>14181</v>
      </c>
      <c r="L50" s="346">
        <v>14493</v>
      </c>
      <c r="M50" s="347">
        <v>14295</v>
      </c>
    </row>
    <row r="51" spans="2:13" ht="27.75" customHeight="1" x14ac:dyDescent="0.15">
      <c r="B51" s="1172"/>
      <c r="C51" s="1173"/>
      <c r="D51" s="104"/>
      <c r="E51" s="1176" t="s">
        <v>42</v>
      </c>
      <c r="F51" s="1176"/>
      <c r="G51" s="1176"/>
      <c r="H51" s="1177"/>
      <c r="I51" s="345">
        <v>195</v>
      </c>
      <c r="J51" s="346">
        <v>149</v>
      </c>
      <c r="K51" s="346">
        <v>102</v>
      </c>
      <c r="L51" s="346">
        <v>63</v>
      </c>
      <c r="M51" s="347">
        <v>46</v>
      </c>
    </row>
    <row r="52" spans="2:13" ht="27.75" customHeight="1" x14ac:dyDescent="0.15">
      <c r="B52" s="1174"/>
      <c r="C52" s="1175"/>
      <c r="D52" s="104"/>
      <c r="E52" s="1176" t="s">
        <v>43</v>
      </c>
      <c r="F52" s="1176"/>
      <c r="G52" s="1176"/>
      <c r="H52" s="1177"/>
      <c r="I52" s="345">
        <v>19015</v>
      </c>
      <c r="J52" s="346">
        <v>17715</v>
      </c>
      <c r="K52" s="346">
        <v>15825</v>
      </c>
      <c r="L52" s="346">
        <v>15042</v>
      </c>
      <c r="M52" s="347">
        <v>13893</v>
      </c>
    </row>
    <row r="53" spans="2:13" ht="27.75" customHeight="1" thickBot="1" x14ac:dyDescent="0.2">
      <c r="B53" s="1178" t="s">
        <v>19</v>
      </c>
      <c r="C53" s="1179"/>
      <c r="D53" s="108"/>
      <c r="E53" s="1180" t="s">
        <v>44</v>
      </c>
      <c r="F53" s="1180"/>
      <c r="G53" s="1180"/>
      <c r="H53" s="1181"/>
      <c r="I53" s="348">
        <v>-5255</v>
      </c>
      <c r="J53" s="349">
        <v>-6092</v>
      </c>
      <c r="K53" s="349">
        <v>-6786</v>
      </c>
      <c r="L53" s="349">
        <v>-8425</v>
      </c>
      <c r="M53" s="350">
        <v>-8621</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TuAQDzbFOW8enbgTXkyNPWYszvDnpWF+hTJM+JuRqU2L5/XBkoFaV/sbJ7+iE7Vz1KGfDFbWuyEyn2UwhJ7jhg==" saltValue="IjmiCCuSdRGww24zZFVf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537</v>
      </c>
      <c r="G54" s="117" t="s">
        <v>538</v>
      </c>
      <c r="H54" s="118" t="s">
        <v>539</v>
      </c>
    </row>
    <row r="55" spans="2:8" ht="52.5" customHeight="1" x14ac:dyDescent="0.15">
      <c r="B55" s="119"/>
      <c r="C55" s="1197" t="s">
        <v>46</v>
      </c>
      <c r="D55" s="1197"/>
      <c r="E55" s="1198"/>
      <c r="F55" s="120">
        <v>6228</v>
      </c>
      <c r="G55" s="120">
        <v>6439</v>
      </c>
      <c r="H55" s="121">
        <v>3161</v>
      </c>
    </row>
    <row r="56" spans="2:8" ht="52.5" customHeight="1" x14ac:dyDescent="0.15">
      <c r="B56" s="122"/>
      <c r="C56" s="1199" t="s">
        <v>47</v>
      </c>
      <c r="D56" s="1199"/>
      <c r="E56" s="1200"/>
      <c r="F56" s="123">
        <v>143</v>
      </c>
      <c r="G56" s="123">
        <v>68</v>
      </c>
      <c r="H56" s="124">
        <v>68</v>
      </c>
    </row>
    <row r="57" spans="2:8" ht="53.25" customHeight="1" x14ac:dyDescent="0.15">
      <c r="B57" s="122"/>
      <c r="C57" s="1201" t="s">
        <v>48</v>
      </c>
      <c r="D57" s="1201"/>
      <c r="E57" s="1202"/>
      <c r="F57" s="125">
        <v>8232</v>
      </c>
      <c r="G57" s="125">
        <v>8433</v>
      </c>
      <c r="H57" s="126">
        <v>11517</v>
      </c>
    </row>
    <row r="58" spans="2:8" ht="45.75" customHeight="1" x14ac:dyDescent="0.15">
      <c r="B58" s="127"/>
      <c r="C58" s="1189" t="s">
        <v>571</v>
      </c>
      <c r="D58" s="1190"/>
      <c r="E58" s="1191"/>
      <c r="F58" s="128">
        <v>1760</v>
      </c>
      <c r="G58" s="128">
        <v>2086</v>
      </c>
      <c r="H58" s="129">
        <v>2416</v>
      </c>
    </row>
    <row r="59" spans="2:8" ht="45.75" customHeight="1" x14ac:dyDescent="0.15">
      <c r="B59" s="127"/>
      <c r="C59" s="1189" t="s">
        <v>572</v>
      </c>
      <c r="D59" s="1190"/>
      <c r="E59" s="1191"/>
      <c r="F59" s="128">
        <v>1160</v>
      </c>
      <c r="G59" s="128">
        <v>1112</v>
      </c>
      <c r="H59" s="129">
        <v>1884</v>
      </c>
    </row>
    <row r="60" spans="2:8" ht="45.75" customHeight="1" x14ac:dyDescent="0.15">
      <c r="B60" s="127"/>
      <c r="C60" s="1189" t="s">
        <v>573</v>
      </c>
      <c r="D60" s="1190"/>
      <c r="E60" s="1191"/>
      <c r="F60" s="128">
        <v>319</v>
      </c>
      <c r="G60" s="128">
        <v>419</v>
      </c>
      <c r="H60" s="129">
        <v>1870</v>
      </c>
    </row>
    <row r="61" spans="2:8" ht="45.75" customHeight="1" x14ac:dyDescent="0.15">
      <c r="B61" s="127"/>
      <c r="C61" s="1189" t="s">
        <v>574</v>
      </c>
      <c r="D61" s="1190"/>
      <c r="E61" s="1191"/>
      <c r="F61" s="128">
        <v>1524</v>
      </c>
      <c r="G61" s="128">
        <v>1527</v>
      </c>
      <c r="H61" s="129">
        <v>1518</v>
      </c>
    </row>
    <row r="62" spans="2:8" ht="45.75" customHeight="1" thickBot="1" x14ac:dyDescent="0.2">
      <c r="B62" s="130"/>
      <c r="C62" s="1192" t="s">
        <v>575</v>
      </c>
      <c r="D62" s="1193"/>
      <c r="E62" s="1194"/>
      <c r="F62" s="131">
        <v>1212</v>
      </c>
      <c r="G62" s="131">
        <v>1214</v>
      </c>
      <c r="H62" s="132">
        <v>1214</v>
      </c>
    </row>
    <row r="63" spans="2:8" ht="52.5" customHeight="1" thickBot="1" x14ac:dyDescent="0.2">
      <c r="B63" s="133"/>
      <c r="C63" s="1195" t="s">
        <v>49</v>
      </c>
      <c r="D63" s="1195"/>
      <c r="E63" s="1196"/>
      <c r="F63" s="134">
        <v>14603</v>
      </c>
      <c r="G63" s="134">
        <v>14939</v>
      </c>
      <c r="H63" s="135">
        <v>14746</v>
      </c>
    </row>
    <row r="64" spans="2:8" x14ac:dyDescent="0.15"/>
  </sheetData>
  <sheetProtection algorithmName="SHA-512" hashValue="oVw2ENmzZvEHitat1iU4jUI4/YweETgRIf+X25BiwddlOX6IDWz9ul4ICFmWaUpoztW75qKz/eZGRrdF2CdRnw==" saltValue="r0twpeOoNv8DqWE/CGI3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534</v>
      </c>
      <c r="G2" s="149"/>
      <c r="H2" s="150"/>
    </row>
    <row r="3" spans="1:8" x14ac:dyDescent="0.15">
      <c r="A3" s="146" t="s">
        <v>527</v>
      </c>
      <c r="B3" s="151"/>
      <c r="C3" s="152"/>
      <c r="D3" s="153">
        <v>157175</v>
      </c>
      <c r="E3" s="154"/>
      <c r="F3" s="155">
        <v>74581</v>
      </c>
      <c r="G3" s="156"/>
      <c r="H3" s="157"/>
    </row>
    <row r="4" spans="1:8" x14ac:dyDescent="0.15">
      <c r="A4" s="158"/>
      <c r="B4" s="159"/>
      <c r="C4" s="160"/>
      <c r="D4" s="161">
        <v>101797</v>
      </c>
      <c r="E4" s="162"/>
      <c r="F4" s="163">
        <v>41563</v>
      </c>
      <c r="G4" s="164"/>
      <c r="H4" s="165"/>
    </row>
    <row r="5" spans="1:8" x14ac:dyDescent="0.15">
      <c r="A5" s="146" t="s">
        <v>529</v>
      </c>
      <c r="B5" s="151"/>
      <c r="C5" s="152"/>
      <c r="D5" s="153">
        <v>119312</v>
      </c>
      <c r="E5" s="154"/>
      <c r="F5" s="155">
        <v>76347</v>
      </c>
      <c r="G5" s="156"/>
      <c r="H5" s="157"/>
    </row>
    <row r="6" spans="1:8" x14ac:dyDescent="0.15">
      <c r="A6" s="158"/>
      <c r="B6" s="159"/>
      <c r="C6" s="160"/>
      <c r="D6" s="161">
        <v>71790</v>
      </c>
      <c r="E6" s="162"/>
      <c r="F6" s="163">
        <v>41762</v>
      </c>
      <c r="G6" s="164"/>
      <c r="H6" s="165"/>
    </row>
    <row r="7" spans="1:8" x14ac:dyDescent="0.15">
      <c r="A7" s="146" t="s">
        <v>530</v>
      </c>
      <c r="B7" s="151"/>
      <c r="C7" s="152"/>
      <c r="D7" s="153">
        <v>88679</v>
      </c>
      <c r="E7" s="154"/>
      <c r="F7" s="155">
        <v>69604</v>
      </c>
      <c r="G7" s="156"/>
      <c r="H7" s="157"/>
    </row>
    <row r="8" spans="1:8" x14ac:dyDescent="0.15">
      <c r="A8" s="158"/>
      <c r="B8" s="159"/>
      <c r="C8" s="160"/>
      <c r="D8" s="161">
        <v>53785</v>
      </c>
      <c r="E8" s="162"/>
      <c r="F8" s="163">
        <v>36247</v>
      </c>
      <c r="G8" s="164"/>
      <c r="H8" s="165"/>
    </row>
    <row r="9" spans="1:8" x14ac:dyDescent="0.15">
      <c r="A9" s="146" t="s">
        <v>531</v>
      </c>
      <c r="B9" s="151"/>
      <c r="C9" s="152"/>
      <c r="D9" s="153">
        <v>121030</v>
      </c>
      <c r="E9" s="154"/>
      <c r="F9" s="155">
        <v>68410</v>
      </c>
      <c r="G9" s="156"/>
      <c r="H9" s="157"/>
    </row>
    <row r="10" spans="1:8" x14ac:dyDescent="0.15">
      <c r="A10" s="158"/>
      <c r="B10" s="159"/>
      <c r="C10" s="160"/>
      <c r="D10" s="161">
        <v>75242</v>
      </c>
      <c r="E10" s="162"/>
      <c r="F10" s="163">
        <v>35086</v>
      </c>
      <c r="G10" s="164"/>
      <c r="H10" s="165"/>
    </row>
    <row r="11" spans="1:8" x14ac:dyDescent="0.15">
      <c r="A11" s="146" t="s">
        <v>532</v>
      </c>
      <c r="B11" s="151"/>
      <c r="C11" s="152"/>
      <c r="D11" s="153">
        <v>125092</v>
      </c>
      <c r="E11" s="154"/>
      <c r="F11" s="155">
        <v>73019</v>
      </c>
      <c r="G11" s="156"/>
      <c r="H11" s="157"/>
    </row>
    <row r="12" spans="1:8" x14ac:dyDescent="0.15">
      <c r="A12" s="158"/>
      <c r="B12" s="159"/>
      <c r="C12" s="166"/>
      <c r="D12" s="161">
        <v>85281</v>
      </c>
      <c r="E12" s="162"/>
      <c r="F12" s="163">
        <v>39427</v>
      </c>
      <c r="G12" s="164"/>
      <c r="H12" s="165"/>
    </row>
    <row r="13" spans="1:8" x14ac:dyDescent="0.15">
      <c r="A13" s="146"/>
      <c r="B13" s="151"/>
      <c r="C13" s="152"/>
      <c r="D13" s="153">
        <v>122258</v>
      </c>
      <c r="E13" s="154"/>
      <c r="F13" s="155">
        <v>72392</v>
      </c>
      <c r="G13" s="167"/>
      <c r="H13" s="157"/>
    </row>
    <row r="14" spans="1:8" x14ac:dyDescent="0.15">
      <c r="A14" s="158"/>
      <c r="B14" s="159"/>
      <c r="C14" s="160"/>
      <c r="D14" s="161">
        <v>77579</v>
      </c>
      <c r="E14" s="162"/>
      <c r="F14" s="163">
        <v>38817</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9.7200000000000006</v>
      </c>
      <c r="C19" s="168">
        <f>ROUND(VALUE(SUBSTITUTE(実質収支比率等に係る経年分析!G$48,"▲","-")),2)</f>
        <v>12.23</v>
      </c>
      <c r="D19" s="168">
        <f>ROUND(VALUE(SUBSTITUTE(実質収支比率等に係る経年分析!H$48,"▲","-")),2)</f>
        <v>13.75</v>
      </c>
      <c r="E19" s="168">
        <f>ROUND(VALUE(SUBSTITUTE(実質収支比率等に係る経年分析!I$48,"▲","-")),2)</f>
        <v>11.75</v>
      </c>
      <c r="F19" s="168">
        <f>ROUND(VALUE(SUBSTITUTE(実質収支比率等に係る経年分析!J$48,"▲","-")),2)</f>
        <v>12</v>
      </c>
    </row>
    <row r="20" spans="1:11" x14ac:dyDescent="0.15">
      <c r="A20" s="168" t="s">
        <v>53</v>
      </c>
      <c r="B20" s="168">
        <f>ROUND(VALUE(SUBSTITUTE(実質収支比率等に係る経年分析!F$47,"▲","-")),2)</f>
        <v>60.01</v>
      </c>
      <c r="C20" s="168">
        <f>ROUND(VALUE(SUBSTITUTE(実質収支比率等に係る経年分析!G$47,"▲","-")),2)</f>
        <v>58.38</v>
      </c>
      <c r="D20" s="168">
        <f>ROUND(VALUE(SUBSTITUTE(実質収支比率等に係る経年分析!H$47,"▲","-")),2)</f>
        <v>55.42</v>
      </c>
      <c r="E20" s="168">
        <f>ROUND(VALUE(SUBSTITUTE(実質収支比率等に係る経年分析!I$47,"▲","-")),2)</f>
        <v>60.05</v>
      </c>
      <c r="F20" s="168">
        <f>ROUND(VALUE(SUBSTITUTE(実質収支比率等に係る経年分析!J$47,"▲","-")),2)</f>
        <v>29.91</v>
      </c>
    </row>
    <row r="21" spans="1:11" x14ac:dyDescent="0.15">
      <c r="A21" s="168" t="s">
        <v>54</v>
      </c>
      <c r="B21" s="168">
        <f>IF(ISNUMBER(VALUE(SUBSTITUTE(実質収支比率等に係る経年分析!F$49,"▲","-"))),ROUND(VALUE(SUBSTITUTE(実質収支比率等に係る経年分析!F$49,"▲","-")),2),NA())</f>
        <v>2.35</v>
      </c>
      <c r="C21" s="168">
        <f>IF(ISNUMBER(VALUE(SUBSTITUTE(実質収支比率等に係る経年分析!G$49,"▲","-"))),ROUND(VALUE(SUBSTITUTE(実質収支比率等に係る経年分析!G$49,"▲","-")),2),NA())</f>
        <v>1.91</v>
      </c>
      <c r="D21" s="168">
        <f>IF(ISNUMBER(VALUE(SUBSTITUTE(実質収支比率等に係る経年分析!H$49,"▲","-"))),ROUND(VALUE(SUBSTITUTE(実質収支比率等に係る経年分析!H$49,"▲","-")),2),NA())</f>
        <v>0.24</v>
      </c>
      <c r="E21" s="168">
        <f>IF(ISNUMBER(VALUE(SUBSTITUTE(実質収支比率等に係る経年分析!I$49,"▲","-"))),ROUND(VALUE(SUBSTITUTE(実質収支比率等に係る経年分析!I$49,"▲","-")),2),NA())</f>
        <v>-7.0000000000000007E-2</v>
      </c>
      <c r="F21" s="168">
        <f>IF(ISNUMBER(VALUE(SUBSTITUTE(実質収支比率等に係る経年分析!J$49,"▲","-"))),ROUND(VALUE(SUBSTITUTE(実質収支比率等に係る経年分析!J$49,"▲","-")),2),NA())</f>
        <v>-30.93</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0.18</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0.13</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0.16</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7.0000000000000007E-2</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国民健康保険特別会計（直営診療施設勘定）</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0.04</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0.09</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0.04</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15">
      <c r="A30" s="169" t="str">
        <f>IF(連結実質赤字比率に係る赤字・黒字の構成分析!C$40="",NA(),連結実質赤字比率に係る赤字・黒字の構成分析!C$40)</f>
        <v>農村下水道事業特別会計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7.0000000000000007E-2</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7.0000000000000007E-2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0.09</v>
      </c>
    </row>
    <row r="32" spans="1:11" x14ac:dyDescent="0.15">
      <c r="A32" s="169" t="str">
        <f>IF(連結実質赤字比率に係る赤字・黒字の構成分析!C$38="",NA(),連結実質赤字比率に係る赤字・黒字の構成分析!C$38)</f>
        <v>国民健康保険特別会計（事業勘定）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0.56999999999999995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0.99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0.75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0.72</v>
      </c>
    </row>
    <row r="33" spans="1:16" x14ac:dyDescent="0.15">
      <c r="A33" s="169" t="str">
        <f>IF(連結実質赤字比率に係る赤字・黒字の構成分析!C$37="",NA(),連結実質赤字比率に係る赤字・黒字の構成分析!C$37)</f>
        <v>介護保険特別会計（保険勘定）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0.56000000000000005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1.91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2.7</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9.59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12.09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13.67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11.68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11.98</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12.86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12.24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11.02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11.37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12.01</v>
      </c>
    </row>
    <row r="36" spans="1:16" x14ac:dyDescent="0.15">
      <c r="A36" s="169" t="str">
        <f>IF(連結実質赤字比率に係る赤字・黒字の構成分析!C$34="",NA(),連結実質赤字比率に係る赤字・黒字の構成分析!C$34)</f>
        <v>国民健康保険病院事業会計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14.34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13.79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13.95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14.01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2687</v>
      </c>
      <c r="E42" s="170"/>
      <c r="F42" s="170"/>
      <c r="G42" s="170">
        <f>'実質公債費比率（分子）の構造'!L$52</f>
        <v>2668</v>
      </c>
      <c r="H42" s="170"/>
      <c r="I42" s="170"/>
      <c r="J42" s="170">
        <f>'実質公債費比率（分子）の構造'!M$52</f>
        <v>2539</v>
      </c>
      <c r="K42" s="170"/>
      <c r="L42" s="170"/>
      <c r="M42" s="170">
        <f>'実質公債費比率（分子）の構造'!N$52</f>
        <v>2300</v>
      </c>
      <c r="N42" s="170"/>
      <c r="O42" s="170"/>
      <c r="P42" s="170">
        <f>'実質公債費比率（分子）の構造'!O$52</f>
        <v>2002</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23</v>
      </c>
      <c r="C44" s="170"/>
      <c r="D44" s="170"/>
      <c r="E44" s="170">
        <f>'実質公債費比率（分子）の構造'!L$50</f>
        <v>23</v>
      </c>
      <c r="F44" s="170"/>
      <c r="G44" s="170"/>
      <c r="H44" s="170">
        <f>'実質公債費比率（分子）の構造'!M$50</f>
        <v>23</v>
      </c>
      <c r="I44" s="170"/>
      <c r="J44" s="170"/>
      <c r="K44" s="170">
        <f>'実質公債費比率（分子）の構造'!N$50</f>
        <v>7</v>
      </c>
      <c r="L44" s="170"/>
      <c r="M44" s="170"/>
      <c r="N44" s="170" t="str">
        <f>'実質公債費比率（分子）の構造'!O$50</f>
        <v>-</v>
      </c>
      <c r="O44" s="170"/>
      <c r="P44" s="170"/>
    </row>
    <row r="45" spans="1:16" x14ac:dyDescent="0.15">
      <c r="A45" s="170" t="s">
        <v>63</v>
      </c>
      <c r="B45" s="170">
        <f>'実質公債費比率（分子）の構造'!K$49</f>
        <v>17</v>
      </c>
      <c r="C45" s="170"/>
      <c r="D45" s="170"/>
      <c r="E45" s="170">
        <f>'実質公債費比率（分子）の構造'!L$49</f>
        <v>17</v>
      </c>
      <c r="F45" s="170"/>
      <c r="G45" s="170"/>
      <c r="H45" s="170">
        <f>'実質公債費比率（分子）の構造'!M$49</f>
        <v>17</v>
      </c>
      <c r="I45" s="170"/>
      <c r="J45" s="170"/>
      <c r="K45" s="170">
        <f>'実質公債費比率（分子）の構造'!N$49</f>
        <v>17</v>
      </c>
      <c r="L45" s="170"/>
      <c r="M45" s="170"/>
      <c r="N45" s="170" t="str">
        <f>'実質公債費比率（分子）の構造'!O$49</f>
        <v>-</v>
      </c>
      <c r="O45" s="170"/>
      <c r="P45" s="170"/>
    </row>
    <row r="46" spans="1:16" x14ac:dyDescent="0.15">
      <c r="A46" s="170" t="s">
        <v>64</v>
      </c>
      <c r="B46" s="170">
        <f>'実質公債費比率（分子）の構造'!K$48</f>
        <v>962</v>
      </c>
      <c r="C46" s="170"/>
      <c r="D46" s="170"/>
      <c r="E46" s="170">
        <f>'実質公債費比率（分子）の構造'!L$48</f>
        <v>946</v>
      </c>
      <c r="F46" s="170"/>
      <c r="G46" s="170"/>
      <c r="H46" s="170">
        <f>'実質公債費比率（分子）の構造'!M$48</f>
        <v>933</v>
      </c>
      <c r="I46" s="170"/>
      <c r="J46" s="170"/>
      <c r="K46" s="170">
        <f>'実質公債費比率（分子）の構造'!N$48</f>
        <v>931</v>
      </c>
      <c r="L46" s="170"/>
      <c r="M46" s="170"/>
      <c r="N46" s="170">
        <f>'実質公債費比率（分子）の構造'!O$48</f>
        <v>906</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2828</v>
      </c>
      <c r="C49" s="170"/>
      <c r="D49" s="170"/>
      <c r="E49" s="170">
        <f>'実質公債費比率（分子）の構造'!L$45</f>
        <v>2851</v>
      </c>
      <c r="F49" s="170"/>
      <c r="G49" s="170"/>
      <c r="H49" s="170">
        <f>'実質公債費比率（分子）の構造'!M$45</f>
        <v>2721</v>
      </c>
      <c r="I49" s="170"/>
      <c r="J49" s="170"/>
      <c r="K49" s="170">
        <f>'実質公債費比率（分子）の構造'!N$45</f>
        <v>2435</v>
      </c>
      <c r="L49" s="170"/>
      <c r="M49" s="170"/>
      <c r="N49" s="170">
        <f>'実質公債費比率（分子）の構造'!O$45</f>
        <v>2013</v>
      </c>
      <c r="O49" s="170"/>
      <c r="P49" s="170"/>
    </row>
    <row r="50" spans="1:16" x14ac:dyDescent="0.15">
      <c r="A50" s="170" t="s">
        <v>67</v>
      </c>
      <c r="B50" s="170" t="e">
        <f>NA()</f>
        <v>#N/A</v>
      </c>
      <c r="C50" s="170">
        <f>IF(ISNUMBER('実質公債費比率（分子）の構造'!K$53),'実質公債費比率（分子）の構造'!K$53,NA())</f>
        <v>1143</v>
      </c>
      <c r="D50" s="170" t="e">
        <f>NA()</f>
        <v>#N/A</v>
      </c>
      <c r="E50" s="170" t="e">
        <f>NA()</f>
        <v>#N/A</v>
      </c>
      <c r="F50" s="170">
        <f>IF(ISNUMBER('実質公債費比率（分子）の構造'!L$53),'実質公債費比率（分子）の構造'!L$53,NA())</f>
        <v>1169</v>
      </c>
      <c r="G50" s="170" t="e">
        <f>NA()</f>
        <v>#N/A</v>
      </c>
      <c r="H50" s="170" t="e">
        <f>NA()</f>
        <v>#N/A</v>
      </c>
      <c r="I50" s="170">
        <f>IF(ISNUMBER('実質公債費比率（分子）の構造'!M$53),'実質公債費比率（分子）の構造'!M$53,NA())</f>
        <v>1155</v>
      </c>
      <c r="J50" s="170" t="e">
        <f>NA()</f>
        <v>#N/A</v>
      </c>
      <c r="K50" s="170" t="e">
        <f>NA()</f>
        <v>#N/A</v>
      </c>
      <c r="L50" s="170">
        <f>IF(ISNUMBER('実質公債費比率（分子）の構造'!N$53),'実質公債費比率（分子）の構造'!N$53,NA())</f>
        <v>1090</v>
      </c>
      <c r="M50" s="170" t="e">
        <f>NA()</f>
        <v>#N/A</v>
      </c>
      <c r="N50" s="170" t="e">
        <f>NA()</f>
        <v>#N/A</v>
      </c>
      <c r="O50" s="170">
        <f>IF(ISNUMBER('実質公債費比率（分子）の構造'!O$53),'実質公債費比率（分子）の構造'!O$53,NA())</f>
        <v>917</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19015</v>
      </c>
      <c r="E56" s="169"/>
      <c r="F56" s="169"/>
      <c r="G56" s="169">
        <f>'将来負担比率（分子）の構造'!J$52</f>
        <v>17715</v>
      </c>
      <c r="H56" s="169"/>
      <c r="I56" s="169"/>
      <c r="J56" s="169">
        <f>'将来負担比率（分子）の構造'!K$52</f>
        <v>15825</v>
      </c>
      <c r="K56" s="169"/>
      <c r="L56" s="169"/>
      <c r="M56" s="169">
        <f>'将来負担比率（分子）の構造'!L$52</f>
        <v>15042</v>
      </c>
      <c r="N56" s="169"/>
      <c r="O56" s="169"/>
      <c r="P56" s="169">
        <f>'将来負担比率（分子）の構造'!M$52</f>
        <v>13893</v>
      </c>
    </row>
    <row r="57" spans="1:16" x14ac:dyDescent="0.15">
      <c r="A57" s="169" t="s">
        <v>42</v>
      </c>
      <c r="B57" s="169"/>
      <c r="C57" s="169"/>
      <c r="D57" s="169">
        <f>'将来負担比率（分子）の構造'!I$51</f>
        <v>195</v>
      </c>
      <c r="E57" s="169"/>
      <c r="F57" s="169"/>
      <c r="G57" s="169">
        <f>'将来負担比率（分子）の構造'!J$51</f>
        <v>149</v>
      </c>
      <c r="H57" s="169"/>
      <c r="I57" s="169"/>
      <c r="J57" s="169">
        <f>'将来負担比率（分子）の構造'!K$51</f>
        <v>102</v>
      </c>
      <c r="K57" s="169"/>
      <c r="L57" s="169"/>
      <c r="M57" s="169">
        <f>'将来負担比率（分子）の構造'!L$51</f>
        <v>63</v>
      </c>
      <c r="N57" s="169"/>
      <c r="O57" s="169"/>
      <c r="P57" s="169">
        <f>'将来負担比率（分子）の構造'!M$51</f>
        <v>46</v>
      </c>
    </row>
    <row r="58" spans="1:16" x14ac:dyDescent="0.15">
      <c r="A58" s="169" t="s">
        <v>41</v>
      </c>
      <c r="B58" s="169"/>
      <c r="C58" s="169"/>
      <c r="D58" s="169">
        <f>'将来負担比率（分子）の構造'!I$50</f>
        <v>13503</v>
      </c>
      <c r="E58" s="169"/>
      <c r="F58" s="169"/>
      <c r="G58" s="169">
        <f>'将来負担比率（分子）の構造'!J$50</f>
        <v>13701</v>
      </c>
      <c r="H58" s="169"/>
      <c r="I58" s="169"/>
      <c r="J58" s="169">
        <f>'将来負担比率（分子）の構造'!K$50</f>
        <v>14181</v>
      </c>
      <c r="K58" s="169"/>
      <c r="L58" s="169"/>
      <c r="M58" s="169">
        <f>'将来負担比率（分子）の構造'!L$50</f>
        <v>14493</v>
      </c>
      <c r="N58" s="169"/>
      <c r="O58" s="169"/>
      <c r="P58" s="169">
        <f>'将来負担比率（分子）の構造'!M$50</f>
        <v>14295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2501</v>
      </c>
      <c r="C62" s="169"/>
      <c r="D62" s="169"/>
      <c r="E62" s="169">
        <f>'将来負担比率（分子）の構造'!J$45</f>
        <v>2700</v>
      </c>
      <c r="F62" s="169"/>
      <c r="G62" s="169"/>
      <c r="H62" s="169">
        <f>'将来負担比率（分子）の構造'!K$45</f>
        <v>2689</v>
      </c>
      <c r="I62" s="169"/>
      <c r="J62" s="169"/>
      <c r="K62" s="169">
        <f>'将来負担比率（分子）の構造'!L$45</f>
        <v>2541</v>
      </c>
      <c r="L62" s="169"/>
      <c r="M62" s="169"/>
      <c r="N62" s="169">
        <f>'将来負担比率（分子）の構造'!M$45</f>
        <v>2548</v>
      </c>
      <c r="O62" s="169"/>
      <c r="P62" s="169"/>
    </row>
    <row r="63" spans="1:16" x14ac:dyDescent="0.15">
      <c r="A63" s="169" t="s">
        <v>34</v>
      </c>
      <c r="B63" s="169">
        <f>'将来負担比率（分子）の構造'!I$44</f>
        <v>51</v>
      </c>
      <c r="C63" s="169"/>
      <c r="D63" s="169"/>
      <c r="E63" s="169">
        <f>'将来負担比率（分子）の構造'!J$44</f>
        <v>34</v>
      </c>
      <c r="F63" s="169"/>
      <c r="G63" s="169"/>
      <c r="H63" s="169">
        <f>'将来負担比率（分子）の構造'!K$44</f>
        <v>17</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8622</v>
      </c>
      <c r="C64" s="169"/>
      <c r="D64" s="169"/>
      <c r="E64" s="169">
        <f>'将来負担比率（分子）の構造'!J$43</f>
        <v>7890</v>
      </c>
      <c r="F64" s="169"/>
      <c r="G64" s="169"/>
      <c r="H64" s="169">
        <f>'将来負担比率（分子）の構造'!K$43</f>
        <v>7322</v>
      </c>
      <c r="I64" s="169"/>
      <c r="J64" s="169"/>
      <c r="K64" s="169">
        <f>'将来負担比率（分子）の構造'!L$43</f>
        <v>6788</v>
      </c>
      <c r="L64" s="169"/>
      <c r="M64" s="169"/>
      <c r="N64" s="169">
        <f>'将来負担比率（分子）の構造'!M$43</f>
        <v>6292</v>
      </c>
      <c r="O64" s="169"/>
      <c r="P64" s="169"/>
    </row>
    <row r="65" spans="1:16" x14ac:dyDescent="0.15">
      <c r="A65" s="169" t="s">
        <v>32</v>
      </c>
      <c r="B65" s="169">
        <f>'将来負担比率（分子）の構造'!I$42</f>
        <v>51</v>
      </c>
      <c r="C65" s="169"/>
      <c r="D65" s="169"/>
      <c r="E65" s="169">
        <f>'将来負担比率（分子）の構造'!J$42</f>
        <v>29</v>
      </c>
      <c r="F65" s="169"/>
      <c r="G65" s="169"/>
      <c r="H65" s="169">
        <f>'将来負担比率（分子）の構造'!K$42</f>
        <v>7</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16234</v>
      </c>
      <c r="C66" s="169"/>
      <c r="D66" s="169"/>
      <c r="E66" s="169">
        <f>'将来負担比率（分子）の構造'!J$41</f>
        <v>14820</v>
      </c>
      <c r="F66" s="169"/>
      <c r="G66" s="169"/>
      <c r="H66" s="169">
        <f>'将来負担比率（分子）の構造'!K$41</f>
        <v>13287</v>
      </c>
      <c r="I66" s="169"/>
      <c r="J66" s="169"/>
      <c r="K66" s="169">
        <f>'将来負担比率（分子）の構造'!L$41</f>
        <v>11844</v>
      </c>
      <c r="L66" s="169"/>
      <c r="M66" s="169"/>
      <c r="N66" s="169">
        <f>'将来負担比率（分子）の構造'!M$41</f>
        <v>10771</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6228</v>
      </c>
      <c r="C72" s="173">
        <f>基金残高に係る経年分析!G55</f>
        <v>6439</v>
      </c>
      <c r="D72" s="173">
        <f>基金残高に係る経年分析!H55</f>
        <v>3161</v>
      </c>
    </row>
    <row r="73" spans="1:16" x14ac:dyDescent="0.15">
      <c r="A73" s="172" t="s">
        <v>74</v>
      </c>
      <c r="B73" s="173">
        <f>基金残高に係る経年分析!F56</f>
        <v>143</v>
      </c>
      <c r="C73" s="173">
        <f>基金残高に係る経年分析!G56</f>
        <v>68</v>
      </c>
      <c r="D73" s="173">
        <f>基金残高に係る経年分析!H56</f>
        <v>68</v>
      </c>
    </row>
    <row r="74" spans="1:16" x14ac:dyDescent="0.15">
      <c r="A74" s="172" t="s">
        <v>75</v>
      </c>
      <c r="B74" s="173">
        <f>基金残高に係る経年分析!F57</f>
        <v>8232</v>
      </c>
      <c r="C74" s="173">
        <f>基金残高に係る経年分析!G57</f>
        <v>8433</v>
      </c>
      <c r="D74" s="173">
        <f>基金残高に係る経年分析!H57</f>
        <v>11517</v>
      </c>
    </row>
  </sheetData>
  <sheetProtection algorithmName="SHA-512" hashValue="vNOxwaI2MYTSeWWNoi72f82SnFWRqetGPxP+J5Y+L1RJT6zJ5+06HNhKIyOGhZi+uKrx4AfNMz8wE22AjRhWdw==" saltValue="fa5KxSzMs5N+9/5uPXxm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北條　誠</cp:lastModifiedBy>
  <cp:lastPrinted>2025-03-11T00:06:08Z</cp:lastPrinted>
  <dcterms:created xsi:type="dcterms:W3CDTF">2025-02-19T02:44:50Z</dcterms:created>
  <dcterms:modified xsi:type="dcterms:W3CDTF">2025-03-18T05:00:51Z</dcterms:modified>
  <cp:category/>
</cp:coreProperties>
</file>