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11186\Desktop\080323〆切_R6財政状況資料集の作成について確認事項\"/>
    </mc:Choice>
  </mc:AlternateContent>
  <xr:revisionPtr revIDLastSave="0" documentId="13_ncr:1_{DB26A9F9-9B1A-4BD2-945F-6378CF8D22D5}"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BE35" i="10"/>
  <c r="BW34" i="10"/>
  <c r="BW35" i="10" s="1"/>
  <c r="BW36" i="10" s="1"/>
  <c r="BW37" i="10" s="1"/>
  <c r="BW38" i="10" s="1"/>
  <c r="BW39" i="10" s="1"/>
  <c r="C34" i="10"/>
  <c r="CO34" i="10" l="1"/>
  <c r="CO35" i="10" s="1"/>
  <c r="CO36" i="10" s="1"/>
  <c r="CO37" i="10" s="1"/>
  <c r="C35" i="10"/>
  <c r="C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<sst xmlns="http://schemas.openxmlformats.org/spreadsheetml/2006/main" count="1141" uniqueCount="572">
  <si>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</si>
  <si>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</si>
  <si>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</si>
  <si>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</si>
  <si>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</si>
  <si>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</si>
  <si>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</si>
  <si>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</si>
  <si>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</si>
  <si>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</si>
  <si>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</si>
  <si>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</si>
  <si>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</si>
  <si>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</si>
  <si>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</si>
  <si>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</si>
  <si>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</si>
  <si>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</si>
  <si>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</si>
  <si>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</si>
  <si>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</si>
  <si>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</si>
  <si>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</si>
  <si>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</si>
  <si>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</si>
  <si>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</si>
  <si>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</si>
  <si>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</si>
  <si>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</si>
  <si>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</si>
  <si>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</si>
  <si>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</si>
  <si>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</si>
  <si>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</si>
  <si>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</si>
  <si>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</si>
  <si>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</si>
  <si>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</si>
  <si>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</si>
  <si>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</si>
  <si>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</si>
  <si>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</si>
  <si>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</si>
  <si>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</si>
  <si>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</si>
  <si>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</si>
  <si>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</si>
  <si>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</si>
  <si>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</si>
  <si>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</si>
  <si>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</si>
  <si>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</si>
  <si>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</si>
  <si>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</si>
  <si>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</si>
  <si>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</si>
  <si>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</si>
  <si>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</si>
  <si>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</si>
  <si>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</si>
  <si>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</si>
  <si>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</si>
  <si>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</si>
  <si>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</si>
  <si>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</si>
  <si>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</si>
  <si>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</si>
  <si>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</si>
  <si>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</si>
  <si>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</si>
  <si>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</si>
  <si>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</si>
  <si>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</si>
  <si>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</si>
  <si>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</si>
  <si>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</si>
  <si>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</si>
  <si>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</si>
  <si>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</si>
  <si>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</si>
  <si>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</si>
  <si>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</si>
  <si>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</si>
  <si>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</si>
  <si>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</si>
  <si>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</si>
  <si>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</si>
  <si>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</si>
  <si>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</si>
  <si>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</si>
  <si>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</si>
  <si>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</si>
  <si>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</si>
  <si>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</si>
  <si>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飛騨市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</si>
  <si>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</si>
  <si>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</si>
  <si>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</si>
  <si>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</si>
  <si>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</si>
  <si>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</si>
  <si>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</si>
  <si>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</si>
  <si>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</si>
  <si>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</si>
  <si>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</si>
  <si>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</si>
  <si>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</si>
  <si>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</si>
  <si>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</si>
  <si>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</si>
  <si>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</si>
  <si>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</si>
  <si>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</si>
  <si>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</si>
  <si>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</si>
  <si>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</si>
  <si>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</si>
  <si>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</si>
  <si>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</si>
  <si>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</si>
  <si>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</si>
  <si>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</si>
  <si>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</si>
  <si>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</si>
  <si>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</si>
  <si>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</si>
  <si>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</si>
  <si>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</si>
  <si>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</si>
  <si>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</si>
  <si>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</si>
  <si>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</si>
  <si>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</si>
  <si>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</si>
  <si>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</si>
  <si>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</si>
  <si>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</si>
  <si>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</si>
  <si>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</si>
  <si>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</si>
  <si>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</si>
  <si>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</si>
  <si>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</si>
  <si>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</si>
  <si>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</si>
  <si>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</si>
  <si>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</si>
  <si>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</si>
  <si>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</si>
  <si>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</si>
  <si>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</si>
  <si>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</si>
  <si>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</si>
  <si>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</si>
  <si>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</si>
  <si>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</si>
  <si>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</si>
  <si>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</si>
  <si>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</si>
  <si>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</si>
  <si>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</si>
  <si>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</si>
  <si>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</si>
  <si>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</si>
  <si>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</si>
  <si>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</si>
  <si>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</si>
  <si>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</si>
  <si>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</si>
  <si>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</si>
  <si>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</si>
  <si>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</si>
  <si>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</si>
  <si>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</si>
  <si>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</si>
  <si>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</si>
  <si>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</si>
  <si>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</si>
  <si>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</si>
  <si>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</si>
  <si>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</si>
  <si>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</si>
  <si>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</si>
  <si>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</si>
  <si>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</si>
  <si>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</si>
  <si>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</si>
  <si>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</si>
  <si>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</si>
  <si>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</si>
  <si>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</si>
  <si>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</si>
  <si>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</si>
  <si>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</si>
  <si>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</si>
  <si>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</si>
  <si>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</si>
  <si>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</si>
  <si>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</si>
  <si>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</si>
  <si>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</si>
  <si>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</si>
  <si>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岐阜県飛騨市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</si>
  <si>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</si>
  <si>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</si>
  <si>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</si>
  <si>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</si>
  <si>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</si>
  <si>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</si>
  <si>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</si>
  <si>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</si>
  <si>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</si>
  <si>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</si>
  <si>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</si>
  <si>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</si>
  <si>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</si>
  <si>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</si>
  <si>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</si>
  <si>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</si>
  <si>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</si>
  <si>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</si>
  <si>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</si>
  <si>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</si>
  <si>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</si>
  <si>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</si>
  <si>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</si>
  <si>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</si>
  <si>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</si>
  <si>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</si>
  <si>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</si>
  <si>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</si>
  <si>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</si>
  <si>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</si>
  <si>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</si>
  <si>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</si>
  <si>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</si>
  <si>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</si>
  <si>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</si>
  <si>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</si>
  <si>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</si>
  <si>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</si>
  <si>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</si>
  <si>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</si>
  <si>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</si>
  <si>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</si>
  <si>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</si>
  <si>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</si>
  <si>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</si>
  <si>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</si>
  <si>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</si>
  <si>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</si>
  <si>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</si>
  <si>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</si>
  <si>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</si>
  <si>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</si>
  <si>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</si>
  <si>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</si>
  <si>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</si>
  <si>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</si>
  <si>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</si>
  <si>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</si>
  <si>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</si>
  <si>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</si>
  <si>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</si>
  <si>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</si>
  <si>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</si>
  <si>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</si>
  <si>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</si>
  <si>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</si>
  <si>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</si>
  <si>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</si>
  <si>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</si>
  <si>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</si>
  <si>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</si>
  <si>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</si>
  <si>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</si>
  <si>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</si>
  <si>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</si>
  <si>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</si>
  <si>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</si>
  <si>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</si>
  <si>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</si>
  <si>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</si>
  <si>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</si>
  <si>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</si>
  <si>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</si>
  <si>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</si>
  <si>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</si>
  <si>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</si>
  <si>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</si>
  <si>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</si>
  <si>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</si>
  <si>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</si>
  <si>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</si>
  <si>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</si>
  <si>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</si>
  <si>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</si>
  <si>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</si>
  <si>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</si>
  <si>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</si>
  <si>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</si>
  <si>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</si>
  <si>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</si>
  <si>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</si>
  <si>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</si>
  <si>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</si>
  <si>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</si>
  <si>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</si>
  <si>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</si>
  <si>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</si>
  <si>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</si>
  <si>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</si>
  <si>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</si>
  <si>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</si>
  <si>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</si>
  <si>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</si>
  <si>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</si>
  <si>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</si>
  <si>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</si>
  <si>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</si>
  <si>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</si>
  <si>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</si>
  <si>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</si>
  <si>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</si>
  <si>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</si>
  <si>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</si>
  <si>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</si>
  <si>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</si>
  <si>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</si>
  <si>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</si>
  <si>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</si>
  <si>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</si>
  <si>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</si>
  <si>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</si>
  <si>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</si>
  <si>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</si>
  <si>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</si>
  <si>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</si>
  <si>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</si>
  <si>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</si>
  <si>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</si>
  <si>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</si>
  <si>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</si>
  <si>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</si>
  <si>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</si>
  <si>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</si>
  <si>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</si>
  <si>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</si>
  <si>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</si>
  <si>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</si>
  <si>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</si>
  <si>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</si>
  <si>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</si>
  <si>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岐阜県飛騨市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</si>
  <si>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</si>
  <si>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</si>
  <si>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</si>
  <si>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</si>
  <si>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</si>
  <si>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</si>
  <si>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</si>
  <si>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</si>
  <si>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</si>
  <si>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</si>
  <si>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</si>
  <si>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</si>
  <si>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</si>
  <si>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</si>
  <si>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</si>
  <si>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</si>
  <si>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</si>
  <si>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</si>
  <si>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</si>
  <si>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</si>
  <si>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駐車場事業特別会計</t>
    <phoneticPr fontId="5"/>
  </si>
  <si>
    <t>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</si>
  <si>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</si>
  <si>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</si>
  <si>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</si>
  <si>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</si>
  <si>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</si>
  <si>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</si>
  <si>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</si>
  <si>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</si>
  <si>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</si>
  <si>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</si>
  <si>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</si>
  <si>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</si>
  <si>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</si>
  <si>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</si>
  <si>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</si>
  <si>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</si>
  <si>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介護保険特別会計（保険勘定）</t>
    <phoneticPr fontId="5"/>
  </si>
  <si>
    <t>介護保険特別会計（事業勘定）</t>
    <phoneticPr fontId="5"/>
  </si>
  <si>
    <t>水道事業会計</t>
    <phoneticPr fontId="5"/>
  </si>
  <si>
    <t>法適用企業</t>
    <phoneticPr fontId="5"/>
  </si>
  <si>
    <t>国民健康保険病院事業会計</t>
    <phoneticPr fontId="5"/>
  </si>
  <si>
    <t>下水道事業会計</t>
    <phoneticPr fontId="5"/>
  </si>
  <si>
    <t>下水道汚泥処理事業特別会計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</si>
  <si>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</si>
  <si>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</si>
  <si>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</si>
  <si>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</si>
  <si>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</si>
  <si>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</si>
  <si>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</si>
  <si>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</si>
  <si>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</si>
  <si>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</si>
  <si>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</si>
  <si>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</si>
  <si>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</si>
  <si>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</si>
  <si>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</si>
  <si>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</si>
  <si>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</si>
  <si>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</si>
  <si>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</si>
  <si>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</si>
  <si>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</si>
  <si>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</si>
  <si>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</si>
  <si>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</si>
  <si>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</si>
  <si>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</si>
  <si>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</si>
  <si>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</si>
  <si>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</si>
  <si>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</si>
  <si>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</si>
  <si>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</si>
  <si>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</si>
  <si>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</si>
  <si>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</si>
  <si>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</si>
  <si>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</si>
  <si>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</si>
  <si>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</si>
  <si>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</si>
  <si>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</si>
  <si>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</si>
  <si>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</si>
  <si>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</si>
  <si>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</si>
  <si>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</si>
  <si>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</si>
  <si>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</si>
  <si>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</si>
  <si>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</si>
  <si>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</si>
  <si>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</si>
  <si>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</si>
  <si>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</si>
  <si>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</si>
  <si>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</si>
  <si>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</si>
  <si>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</si>
  <si>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</si>
  <si>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</si>
  <si>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</si>
  <si>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</si>
  <si>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</si>
  <si>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</si>
  <si>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</si>
  <si>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</si>
  <si>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</si>
  <si>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</si>
  <si>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</si>
  <si>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</si>
  <si>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</si>
  <si>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</si>
  <si>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</si>
  <si>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</si>
  <si>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</si>
  <si>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</si>
  <si>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</si>
  <si>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</si>
  <si>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</si>
  <si>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</si>
  <si>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</si>
  <si>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</si>
  <si>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</si>
  <si>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</si>
  <si>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</si>
  <si>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</si>
  <si>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</si>
  <si>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</si>
  <si>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</si>
  <si>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</si>
  <si>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</si>
  <si>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</si>
  <si>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</si>
  <si>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</si>
  <si>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</si>
  <si>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</si>
  <si>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</si>
  <si>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</si>
  <si>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</si>
  <si>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</si>
  <si>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</si>
  <si>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</si>
  <si>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</si>
  <si>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</si>
  <si>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</si>
  <si>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</si>
  <si>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</si>
  <si>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</si>
  <si>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</si>
  <si>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</si>
  <si>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</si>
  <si>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</si>
  <si>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</si>
  <si>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</si>
  <si>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</si>
  <si>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</si>
  <si>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</si>
  <si>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</si>
  <si>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</si>
  <si>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</si>
  <si>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</si>
  <si>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</si>
  <si>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</si>
  <si>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</si>
  <si>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</si>
  <si>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</si>
  <si>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</si>
  <si>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</si>
  <si>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</si>
  <si>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</si>
  <si>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</si>
  <si>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</si>
  <si>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</si>
  <si>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</si>
  <si>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</si>
  <si>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</si>
  <si>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</si>
  <si>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 30.93</t>
  </si>
  <si>
    <t>▲ 0.84</t>
  </si>
  <si>
    <t>国民健康保険病院事業会計</t>
  </si>
  <si>
    <t>水道事業会計</t>
  </si>
  <si>
    <t>一般会計</t>
  </si>
  <si>
    <t>介護保険特別会計（保険勘定）</t>
  </si>
  <si>
    <t>国民健康保険特別会計（事業勘定）</t>
  </si>
  <si>
    <t>国民健康保険特別会計（直営診療施設勘定）</t>
  </si>
  <si>
    <t>後期高齢者医療特別会計</t>
  </si>
  <si>
    <t>介護保険特別会計（事業勘定）</t>
  </si>
  <si>
    <t>その他会計（赤字）</t>
  </si>
  <si>
    <t>その他会計（黒字）</t>
  </si>
  <si>
    <t>R02</t>
    <phoneticPr fontId="5"/>
  </si>
  <si>
    <t>R03</t>
    <phoneticPr fontId="5"/>
  </si>
  <si>
    <t>R04</t>
    <phoneticPr fontId="5"/>
  </si>
  <si>
    <t>R05</t>
    <phoneticPr fontId="5"/>
  </si>
  <si>
    <t>R06</t>
    <phoneticPr fontId="5"/>
  </si>
  <si>
    <t>基金から2,816百万円繰入</t>
    <rPh sb="0" eb="2">
      <t>キキン</t>
    </rPh>
    <rPh sb="9" eb="12">
      <t>ヒャクマンエン</t>
    </rPh>
    <rPh sb="12" eb="14">
      <t>クリイレ</t>
    </rPh>
    <phoneticPr fontId="2"/>
  </si>
  <si>
    <t>-</t>
    <phoneticPr fontId="2"/>
  </si>
  <si>
    <t>基金から67百万円繰入</t>
    <rPh sb="0" eb="2">
      <t>キキン</t>
    </rPh>
    <rPh sb="6" eb="9">
      <t>ヒャクマンエン</t>
    </rPh>
    <rPh sb="9" eb="11">
      <t>クリイレ</t>
    </rPh>
    <phoneticPr fontId="2"/>
  </si>
  <si>
    <t>岐阜県市町村会館組合</t>
  </si>
  <si>
    <t>岐阜県市町村職員退職手当組合</t>
  </si>
  <si>
    <t>後期高齢者医療連合（一般会計分）</t>
  </si>
  <si>
    <t>後期高齢者医療連合（特別会計分）</t>
  </si>
  <si>
    <t>飛騨市土地開発公社</t>
  </si>
  <si>
    <t>飛騨ゆい</t>
  </si>
  <si>
    <t>飛騨の森でクマは踊る</t>
  </si>
  <si>
    <t>ひだキャトルステーション</t>
  </si>
  <si>
    <t>古川国府給食センター利用組合（一般会計分）</t>
    <rPh sb="15" eb="19">
      <t>イッパンカイケイ</t>
    </rPh>
    <rPh sb="19" eb="20">
      <t>ブン</t>
    </rPh>
    <phoneticPr fontId="2"/>
  </si>
  <si>
    <t>古川国府給食センター利用組合（特別会計分）</t>
    <rPh sb="15" eb="17">
      <t>トクベツ</t>
    </rPh>
    <rPh sb="17" eb="19">
      <t>カイケイ</t>
    </rPh>
    <rPh sb="19" eb="20">
      <t>ブン</t>
    </rPh>
    <phoneticPr fontId="2"/>
  </si>
  <si>
    <t>ふるさと創生事業基金</t>
    <phoneticPr fontId="5"/>
  </si>
  <si>
    <t>公共施設管理基金</t>
    <rPh sb="0" eb="8">
      <t>コウキョウシセツカンリキキン</t>
    </rPh>
    <phoneticPr fontId="38"/>
  </si>
  <si>
    <t>清掃施設整備事業基金</t>
    <rPh sb="0" eb="10">
      <t>セイソウシセツセイビジギョウキキン</t>
    </rPh>
    <phoneticPr fontId="38"/>
  </si>
  <si>
    <t>鉄道資産整理基金</t>
    <rPh sb="0" eb="2">
      <t>テツドウ</t>
    </rPh>
    <rPh sb="2" eb="4">
      <t>シサン</t>
    </rPh>
    <rPh sb="4" eb="6">
      <t>セイリ</t>
    </rPh>
    <rPh sb="6" eb="8">
      <t>キキン</t>
    </rPh>
    <phoneticPr fontId="38"/>
  </si>
  <si>
    <t>合併基金</t>
    <rPh sb="0" eb="2">
      <t>ガッペイ</t>
    </rPh>
    <rPh sb="2" eb="4">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</si>
</sst>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65CF-40E8-99DD-B27E694949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119312</c:v>
                </c:pt>
                <c:pt idx="1">
                  <c:v>88679</c:v>
                </c:pt>
                <c:pt idx="2">
                  <c:v>121030</c:v>
                </c:pt>
                <c:pt idx="3">
                  <c:v>125092</c:v>
                </c:pt>
                <c:pt idx="4">
                  <c:v>150053</c:v>
                </c:pt>
              </c:numCache>
            </c:numRef>
          </c:val>
          <c:smooth val="0"/>
          <c:extLst>
            <c:ext xmlns:c16="http://schemas.microsoft.com/office/drawing/2014/chart" uri="{C3380CC4-5D6E-409C-BE32-E72D297353CC}">
              <c16:uniqueId val="{00000001-65CF-40E8-99DD-B27E694949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12.23</c:v>
                </c:pt>
                <c:pt idx="1">
                  <c:v>13.75</c:v>
                </c:pt>
                <c:pt idx="2">
                  <c:v>11.75</c:v>
                </c:pt>
                <c:pt idx="3">
                  <c:v>12</c:v>
                </c:pt>
                <c:pt idx="4">
                  <c:v>10.79</c:v>
                </c:pt>
              </c:numCache>
            </c:numRef>
          </c:val>
          <c:extLst>
            <c:ext xmlns:c16="http://schemas.microsoft.com/office/drawing/2014/chart" uri="{C3380CC4-5D6E-409C-BE32-E72D297353CC}">
              <c16:uniqueId val="{00000000-047B-4253-82C9-666A52FDB4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58.38</c:v>
                </c:pt>
                <c:pt idx="1">
                  <c:v>55.42</c:v>
                </c:pt>
                <c:pt idx="2">
                  <c:v>60.05</c:v>
                </c:pt>
                <c:pt idx="3">
                  <c:v>29.91</c:v>
                </c:pt>
                <c:pt idx="4">
                  <c:v>30.55</c:v>
                </c:pt>
              </c:numCache>
            </c:numRef>
          </c:val>
          <c:extLst>
            <c:ext xmlns:c16="http://schemas.microsoft.com/office/drawing/2014/chart" uri="{C3380CC4-5D6E-409C-BE32-E72D297353CC}">
              <c16:uniqueId val="{00000001-047B-4253-82C9-666A52FDB4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1.91</c:v>
                </c:pt>
                <c:pt idx="1">
                  <c:v>0.24</c:v>
                </c:pt>
                <c:pt idx="2">
                  <c:v>-7.0000000000000007E-2</c:v>
                </c:pt>
                <c:pt idx="3">
                  <c:v>-30.93</c:v>
                </c:pt>
                <c:pt idx="4">
                  <c:v>-0.84</c:v>
                </c:pt>
              </c:numCache>
            </c:numRef>
          </c:val>
          <c:smooth val="0"/>
          <c:extLst>
            <c:ext xmlns:c16="http://schemas.microsoft.com/office/drawing/2014/chart" uri="{C3380CC4-5D6E-409C-BE32-E72D297353CC}">
              <c16:uniqueId val="{00000002-047B-4253-82C9-666A52FDB4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0.22</c:v>
                </c:pt>
                <c:pt idx="2">
                  <c:v>#N/A</c:v>
                </c:pt>
                <c:pt idx="3">
                  <c:v>0.16</c:v>
                </c:pt>
                <c:pt idx="4">
                  <c:v>#N/A</c:v>
                </c:pt>
                <c:pt idx="5">
                  <c:v>0.2</c:v>
                </c:pt>
                <c:pt idx="6">
                  <c:v>#N/A</c:v>
                </c:pt>
                <c:pt idx="7">
                  <c:v>0.13</c:v>
                </c:pt>
                <c:pt idx="8">
                  <c:v>#N/A</c:v>
                </c:pt>
                <c:pt idx="9">
                  <c:v>0.01</c:v>
                </c:pt>
              </c:numCache>
            </c:numRef>
          </c:val>
          <c:extLst>
            <c:ext xmlns:c16="http://schemas.microsoft.com/office/drawing/2014/chart" uri="{C3380CC4-5D6E-409C-BE32-E72D297353CC}">
              <c16:uniqueId val="{00000000-A1A3-491C-AB86-5E8D698CE2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A3-491C-AB86-5E8D698CE2C2}"/>
            </c:ext>
          </c:extLst>
        </c:ser>
        <c:ser>
          <c:idx val="2"/>
          <c:order val="2"/>
          <c:tx>
            <c:strRef>
              <c:f>データシート!$A$29</c:f>
              <c:strCache>
                <c:ptCount val="1"/>
                <c:pt idx="0">
                  <c:v>介護保険特別会計（事業勘定）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A1A3-491C-AB86-5E8D698CE2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7.0000000000000007E-2</c:v>
                </c:pt>
                <c:pt idx="6">
                  <c:v>#N/A</c:v>
                </c:pt>
                <c:pt idx="7">
                  <c:v>0.09</c:v>
                </c:pt>
                <c:pt idx="8">
                  <c:v>#N/A</c:v>
                </c:pt>
                <c:pt idx="9">
                  <c:v>0.01</c:v>
                </c:pt>
              </c:numCache>
            </c:numRef>
          </c:val>
          <c:extLst>
            <c:ext xmlns:c16="http://schemas.microsoft.com/office/drawing/2014/chart" uri="{C3380CC4-5D6E-409C-BE32-E72D297353CC}">
              <c16:uniqueId val="{00000003-A1A3-491C-AB86-5E8D698CE2C2}"/>
            </c:ext>
          </c:extLst>
        </c:ser>
        <c:ser>
          <c:idx val="4"/>
          <c:order val="4"/>
          <c:tx>
            <c:strRef>
              <c:f>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A1A3-491C-AB86-5E8D698CE2C2}"/>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0.99</c:v>
                </c:pt>
                <c:pt idx="2">
                  <c:v>#N/A</c:v>
                </c:pt>
                <c:pt idx="3">
                  <c:v>0.75</c:v>
                </c:pt>
                <c:pt idx="4">
                  <c:v>#N/A</c:v>
                </c:pt>
                <c:pt idx="5">
                  <c:v>0.67</c:v>
                </c:pt>
                <c:pt idx="6">
                  <c:v>#N/A</c:v>
                </c:pt>
                <c:pt idx="7">
                  <c:v>0.72</c:v>
                </c:pt>
                <c:pt idx="8">
                  <c:v>#N/A</c:v>
                </c:pt>
                <c:pt idx="9">
                  <c:v>0.75</c:v>
                </c:pt>
              </c:numCache>
            </c:numRef>
          </c:val>
          <c:extLst>
            <c:ext xmlns:c16="http://schemas.microsoft.com/office/drawing/2014/chart" uri="{C3380CC4-5D6E-409C-BE32-E72D297353CC}">
              <c16:uniqueId val="{00000005-A1A3-491C-AB86-5E8D698CE2C2}"/>
            </c:ext>
          </c:extLst>
        </c:ser>
        <c:ser>
          <c:idx val="6"/>
          <c:order val="6"/>
          <c:tx>
            <c:strRef>
              <c:f>データシート!$A$33</c:f>
              <c:strCache>
                <c:ptCount val="1"/>
                <c:pt idx="0">
                  <c:v>介護保険特別会計（保険勘定）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1.2</c:v>
                </c:pt>
                <c:pt idx="4">
                  <c:v>#N/A</c:v>
                </c:pt>
                <c:pt idx="5">
                  <c:v>1.91</c:v>
                </c:pt>
                <c:pt idx="6">
                  <c:v>#N/A</c:v>
                </c:pt>
                <c:pt idx="7">
                  <c:v>2.7</c:v>
                </c:pt>
                <c:pt idx="8">
                  <c:v>#N/A</c:v>
                </c:pt>
                <c:pt idx="9">
                  <c:v>2.82</c:v>
                </c:pt>
              </c:numCache>
            </c:numRef>
          </c:val>
          <c:extLst>
            <c:ext xmlns:c16="http://schemas.microsoft.com/office/drawing/2014/chart" uri="{C3380CC4-5D6E-409C-BE32-E72D297353CC}">
              <c16:uniqueId val="{00000006-A1A3-491C-AB86-5E8D698CE2C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12.09</c:v>
                </c:pt>
                <c:pt idx="2">
                  <c:v>#N/A</c:v>
                </c:pt>
                <c:pt idx="3">
                  <c:v>13.67</c:v>
                </c:pt>
                <c:pt idx="4">
                  <c:v>#N/A</c:v>
                </c:pt>
                <c:pt idx="5">
                  <c:v>11.68</c:v>
                </c:pt>
                <c:pt idx="6">
                  <c:v>#N/A</c:v>
                </c:pt>
                <c:pt idx="7">
                  <c:v>11.98</c:v>
                </c:pt>
                <c:pt idx="8">
                  <c:v>#N/A</c:v>
                </c:pt>
                <c:pt idx="9">
                  <c:v>10.78</c:v>
                </c:pt>
              </c:numCache>
            </c:numRef>
          </c:val>
          <c:extLst>
            <c:ext xmlns:c16="http://schemas.microsoft.com/office/drawing/2014/chart" uri="{C3380CC4-5D6E-409C-BE32-E72D297353CC}">
              <c16:uniqueId val="{00000007-A1A3-491C-AB86-5E8D698CE2C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12.24</c:v>
                </c:pt>
                <c:pt idx="2">
                  <c:v>#N/A</c:v>
                </c:pt>
                <c:pt idx="3">
                  <c:v>11.02</c:v>
                </c:pt>
                <c:pt idx="4">
                  <c:v>#N/A</c:v>
                </c:pt>
                <c:pt idx="5">
                  <c:v>11.37</c:v>
                </c:pt>
                <c:pt idx="6">
                  <c:v>#N/A</c:v>
                </c:pt>
                <c:pt idx="7">
                  <c:v>12.01</c:v>
                </c:pt>
                <c:pt idx="8">
                  <c:v>#N/A</c:v>
                </c:pt>
                <c:pt idx="9">
                  <c:v>11.8</c:v>
                </c:pt>
              </c:numCache>
            </c:numRef>
          </c:val>
          <c:extLst>
            <c:ext xmlns:c16="http://schemas.microsoft.com/office/drawing/2014/chart" uri="{C3380CC4-5D6E-409C-BE32-E72D297353CC}">
              <c16:uniqueId val="{00000008-A1A3-491C-AB86-5E8D698CE2C2}"/>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13.79</c:v>
                </c:pt>
                <c:pt idx="2">
                  <c:v>#N/A</c:v>
                </c:pt>
                <c:pt idx="3">
                  <c:v>13.95</c:v>
                </c:pt>
                <c:pt idx="4">
                  <c:v>#N/A</c:v>
                </c:pt>
                <c:pt idx="5">
                  <c:v>14</c:v>
                </c:pt>
                <c:pt idx="6">
                  <c:v>#N/A</c:v>
                </c:pt>
                <c:pt idx="7">
                  <c:v>14.01</c:v>
                </c:pt>
                <c:pt idx="8">
                  <c:v>#N/A</c:v>
                </c:pt>
                <c:pt idx="9">
                  <c:v>12.06</c:v>
                </c:pt>
              </c:numCache>
            </c:numRef>
          </c:val>
          <c:extLst>
            <c:ext xmlns:c16="http://schemas.microsoft.com/office/drawing/2014/chart" uri="{C3380CC4-5D6E-409C-BE32-E72D297353CC}">
              <c16:uniqueId val="{00000009-A1A3-491C-AB86-5E8D698CE2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2668</c:v>
                </c:pt>
                <c:pt idx="5">
                  <c:v>2539</c:v>
                </c:pt>
                <c:pt idx="8">
                  <c:v>2300</c:v>
                </c:pt>
                <c:pt idx="11">
                  <c:v>2002</c:v>
                </c:pt>
                <c:pt idx="14">
                  <c:v>1765</c:v>
                </c:pt>
              </c:numCache>
            </c:numRef>
          </c:val>
          <c:extLst>
            <c:ext xmlns:c16="http://schemas.microsoft.com/office/drawing/2014/chart" uri="{C3380CC4-5D6E-409C-BE32-E72D297353CC}">
              <c16:uniqueId val="{00000000-6097-40D2-B681-DB329526A7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97-40D2-B681-DB329526A7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23</c:v>
                </c:pt>
                <c:pt idx="3">
                  <c:v>23</c:v>
                </c:pt>
                <c:pt idx="6">
                  <c:v>7</c:v>
                </c:pt>
                <c:pt idx="9">
                  <c:v>0</c:v>
                </c:pt>
                <c:pt idx="12">
                  <c:v>0</c:v>
                </c:pt>
              </c:numCache>
            </c:numRef>
          </c:val>
          <c:extLst>
            <c:ext xmlns:c16="http://schemas.microsoft.com/office/drawing/2014/chart" uri="{C3380CC4-5D6E-409C-BE32-E72D297353CC}">
              <c16:uniqueId val="{00000002-6097-40D2-B681-DB329526A7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17</c:v>
                </c:pt>
                <c:pt idx="6">
                  <c:v>17</c:v>
                </c:pt>
                <c:pt idx="9">
                  <c:v>0</c:v>
                </c:pt>
                <c:pt idx="12">
                  <c:v>0</c:v>
                </c:pt>
              </c:numCache>
            </c:numRef>
          </c:val>
          <c:extLst>
            <c:ext xmlns:c16="http://schemas.microsoft.com/office/drawing/2014/chart" uri="{C3380CC4-5D6E-409C-BE32-E72D297353CC}">
              <c16:uniqueId val="{00000003-6097-40D2-B681-DB329526A7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946</c:v>
                </c:pt>
                <c:pt idx="3">
                  <c:v>933</c:v>
                </c:pt>
                <c:pt idx="6">
                  <c:v>931</c:v>
                </c:pt>
                <c:pt idx="9">
                  <c:v>906</c:v>
                </c:pt>
                <c:pt idx="12">
                  <c:v>780</c:v>
                </c:pt>
              </c:numCache>
            </c:numRef>
          </c:val>
          <c:extLst>
            <c:ext xmlns:c16="http://schemas.microsoft.com/office/drawing/2014/chart" uri="{C3380CC4-5D6E-409C-BE32-E72D297353CC}">
              <c16:uniqueId val="{00000004-6097-40D2-B681-DB329526A7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97-40D2-B681-DB329526A7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97-40D2-B681-DB329526A7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2851</c:v>
                </c:pt>
                <c:pt idx="3">
                  <c:v>2721</c:v>
                </c:pt>
                <c:pt idx="6">
                  <c:v>2435</c:v>
                </c:pt>
                <c:pt idx="9">
                  <c:v>2013</c:v>
                </c:pt>
                <c:pt idx="12">
                  <c:v>1704</c:v>
                </c:pt>
              </c:numCache>
            </c:numRef>
          </c:val>
          <c:extLst>
            <c:ext xmlns:c16="http://schemas.microsoft.com/office/drawing/2014/chart" uri="{C3380CC4-5D6E-409C-BE32-E72D297353CC}">
              <c16:uniqueId val="{00000007-6097-40D2-B681-DB329526A7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1169</c:v>
                </c:pt>
                <c:pt idx="2">
                  <c:v>#N/A</c:v>
                </c:pt>
                <c:pt idx="3">
                  <c:v>#N/A</c:v>
                </c:pt>
                <c:pt idx="4">
                  <c:v>1155</c:v>
                </c:pt>
                <c:pt idx="5">
                  <c:v>#N/A</c:v>
                </c:pt>
                <c:pt idx="6">
                  <c:v>#N/A</c:v>
                </c:pt>
                <c:pt idx="7">
                  <c:v>1090</c:v>
                </c:pt>
                <c:pt idx="8">
                  <c:v>#N/A</c:v>
                </c:pt>
                <c:pt idx="9">
                  <c:v>#N/A</c:v>
                </c:pt>
                <c:pt idx="10">
                  <c:v>917</c:v>
                </c:pt>
                <c:pt idx="11">
                  <c:v>#N/A</c:v>
                </c:pt>
                <c:pt idx="12">
                  <c:v>#N/A</c:v>
                </c:pt>
                <c:pt idx="13">
                  <c:v>719</c:v>
                </c:pt>
                <c:pt idx="14">
                  <c:v>#N/A</c:v>
                </c:pt>
              </c:numCache>
            </c:numRef>
          </c:val>
          <c:smooth val="0"/>
          <c:extLst>
            <c:ext xmlns:c16="http://schemas.microsoft.com/office/drawing/2014/chart" uri="{C3380CC4-5D6E-409C-BE32-E72D297353CC}">
              <c16:uniqueId val="{00000008-6097-40D2-B681-DB329526A7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17715</c:v>
                </c:pt>
                <c:pt idx="5">
                  <c:v>15825</c:v>
                </c:pt>
                <c:pt idx="8">
                  <c:v>15042</c:v>
                </c:pt>
                <c:pt idx="11">
                  <c:v>13893</c:v>
                </c:pt>
                <c:pt idx="14">
                  <c:v>13168</c:v>
                </c:pt>
              </c:numCache>
            </c:numRef>
          </c:val>
          <c:extLst>
            <c:ext xmlns:c16="http://schemas.microsoft.com/office/drawing/2014/chart" uri="{C3380CC4-5D6E-409C-BE32-E72D297353CC}">
              <c16:uniqueId val="{00000000-C43A-42E0-91F6-473FAD7EB1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149</c:v>
                </c:pt>
                <c:pt idx="5">
                  <c:v>102</c:v>
                </c:pt>
                <c:pt idx="8">
                  <c:v>63</c:v>
                </c:pt>
                <c:pt idx="11">
                  <c:v>46</c:v>
                </c:pt>
                <c:pt idx="14">
                  <c:v>40</c:v>
                </c:pt>
              </c:numCache>
            </c:numRef>
          </c:val>
          <c:extLst>
            <c:ext xmlns:c16="http://schemas.microsoft.com/office/drawing/2014/chart" uri="{C3380CC4-5D6E-409C-BE32-E72D297353CC}">
              <c16:uniqueId val="{00000001-C43A-42E0-91F6-473FAD7EB1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13701</c:v>
                </c:pt>
                <c:pt idx="5">
                  <c:v>14181</c:v>
                </c:pt>
                <c:pt idx="8">
                  <c:v>14493</c:v>
                </c:pt>
                <c:pt idx="11">
                  <c:v>14295</c:v>
                </c:pt>
                <c:pt idx="14">
                  <c:v>13880</c:v>
                </c:pt>
              </c:numCache>
            </c:numRef>
          </c:val>
          <c:extLst>
            <c:ext xmlns:c16="http://schemas.microsoft.com/office/drawing/2014/chart" uri="{C3380CC4-5D6E-409C-BE32-E72D297353CC}">
              <c16:uniqueId val="{00000002-C43A-42E0-91F6-473FAD7EB1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3A-42E0-91F6-473FAD7EB1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3A-42E0-91F6-473FAD7EB1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3A-42E0-91F6-473FAD7EB1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2700</c:v>
                </c:pt>
                <c:pt idx="3">
                  <c:v>2689</c:v>
                </c:pt>
                <c:pt idx="6">
                  <c:v>2541</c:v>
                </c:pt>
                <c:pt idx="9">
                  <c:v>2548</c:v>
                </c:pt>
                <c:pt idx="12">
                  <c:v>2402</c:v>
                </c:pt>
              </c:numCache>
            </c:numRef>
          </c:val>
          <c:extLst>
            <c:ext xmlns:c16="http://schemas.microsoft.com/office/drawing/2014/chart" uri="{C3380CC4-5D6E-409C-BE32-E72D297353CC}">
              <c16:uniqueId val="{00000006-C43A-42E0-91F6-473FAD7EB1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c:v>
                </c:pt>
                <c:pt idx="3">
                  <c:v>17</c:v>
                </c:pt>
                <c:pt idx="6">
                  <c:v>0</c:v>
                </c:pt>
                <c:pt idx="9">
                  <c:v>0</c:v>
                </c:pt>
                <c:pt idx="12">
                  <c:v>0</c:v>
                </c:pt>
              </c:numCache>
            </c:numRef>
          </c:val>
          <c:extLst>
            <c:ext xmlns:c16="http://schemas.microsoft.com/office/drawing/2014/chart" uri="{C3380CC4-5D6E-409C-BE32-E72D297353CC}">
              <c16:uniqueId val="{00000007-C43A-42E0-91F6-473FAD7EB1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7890</c:v>
                </c:pt>
                <c:pt idx="3">
                  <c:v>7322</c:v>
                </c:pt>
                <c:pt idx="6">
                  <c:v>6788</c:v>
                </c:pt>
                <c:pt idx="9">
                  <c:v>6292</c:v>
                </c:pt>
                <c:pt idx="12">
                  <c:v>5373</c:v>
                </c:pt>
              </c:numCache>
            </c:numRef>
          </c:val>
          <c:extLst>
            <c:ext xmlns:c16="http://schemas.microsoft.com/office/drawing/2014/chart" uri="{C3380CC4-5D6E-409C-BE32-E72D297353CC}">
              <c16:uniqueId val="{00000008-C43A-42E0-91F6-473FAD7EB1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c:v>
                </c:pt>
                <c:pt idx="3">
                  <c:v>7</c:v>
                </c:pt>
                <c:pt idx="6">
                  <c:v>0</c:v>
                </c:pt>
                <c:pt idx="9">
                  <c:v>0</c:v>
                </c:pt>
                <c:pt idx="12">
                  <c:v>0</c:v>
                </c:pt>
              </c:numCache>
            </c:numRef>
          </c:val>
          <c:extLst>
            <c:ext xmlns:c16="http://schemas.microsoft.com/office/drawing/2014/chart" uri="{C3380CC4-5D6E-409C-BE32-E72D297353CC}">
              <c16:uniqueId val="{00000009-C43A-42E0-91F6-473FAD7EB1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14820</c:v>
                </c:pt>
                <c:pt idx="3">
                  <c:v>13287</c:v>
                </c:pt>
                <c:pt idx="6">
                  <c:v>11844</c:v>
                </c:pt>
                <c:pt idx="9">
                  <c:v>10771</c:v>
                </c:pt>
                <c:pt idx="12">
                  <c:v>10546</c:v>
                </c:pt>
              </c:numCache>
            </c:numRef>
          </c:val>
          <c:extLst>
            <c:ext xmlns:c16="http://schemas.microsoft.com/office/drawing/2014/chart" uri="{C3380CC4-5D6E-409C-BE32-E72D297353CC}">
              <c16:uniqueId val="{0000000A-C43A-42E0-91F6-473FAD7EB1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3A-42E0-91F6-473FAD7EB1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6439</c:v>
                </c:pt>
                <c:pt idx="1">
                  <c:v>3161</c:v>
                </c:pt>
                <c:pt idx="2">
                  <c:v>3208</c:v>
                </c:pt>
              </c:numCache>
            </c:numRef>
          </c:val>
          <c:extLst>
            <c:ext xmlns:c16="http://schemas.microsoft.com/office/drawing/2014/chart" uri="{C3380CC4-5D6E-409C-BE32-E72D297353CC}">
              <c16:uniqueId val="{00000000-349B-4E2F-BB53-DB02CD8F3D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68</c:v>
                </c:pt>
                <c:pt idx="1">
                  <c:v>68</c:v>
                </c:pt>
                <c:pt idx="2">
                  <c:v>68</c:v>
                </c:pt>
              </c:numCache>
            </c:numRef>
          </c:val>
          <c:extLst>
            <c:ext xmlns:c16="http://schemas.microsoft.com/office/drawing/2014/chart" uri="{C3380CC4-5D6E-409C-BE32-E72D297353CC}">
              <c16:uniqueId val="{00000001-349B-4E2F-BB53-DB02CD8F3D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8433</c:v>
                </c:pt>
                <c:pt idx="1">
                  <c:v>11517</c:v>
                </c:pt>
                <c:pt idx="2">
                  <c:v>10980</c:v>
                </c:pt>
              </c:numCache>
            </c:numRef>
          </c:val>
          <c:extLst>
            <c:ext xmlns:c16="http://schemas.microsoft.com/office/drawing/2014/chart" uri="{C3380CC4-5D6E-409C-BE32-E72D297353CC}">
              <c16:uniqueId val="{00000002-349B-4E2F-BB53-DB02CD8F3D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元利償還金は過去に発行した大型事業にかかる償還が令和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年度をもって完済されたことなどから前年度比</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億円の減となった。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また、算入公債費等についても、下水道事業における公営企業債の償還が進み前年度比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億円の減になるなど、実質公債費比率の分子の額は前年度と比較し</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9,800</a:t>
          </a:r>
          <a:r>
            <a:rPr kumimoji="1" lang="ja-JP" altLang="en-US" sz="1400">
              <a:latin typeface="ＭＳ ゴシック" pitchFamily="49" charset="-128"/>
              <a:ea typeface="ＭＳ ゴシック" pitchFamily="49" charset="-128"/>
            </a:rPr>
            <a:t>万円の減となっている。</a:t>
          </a:r>
        </a:p>
        <a:p>
          <a:r>
            <a:rPr kumimoji="1" lang="ja-JP" altLang="en-US" sz="1400">
              <a:latin typeface="ＭＳ ゴシック" pitchFamily="49" charset="-128"/>
              <a:ea typeface="ＭＳ ゴシック" pitchFamily="49" charset="-128"/>
            </a:rPr>
            <a:t>　今後も、将来を見据えた計画的な事業実施や財政構造の健全化を図りながら、地方債の発行抑制や交付税措置の有利な起債の選択に努める。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年度の将来負担比率は、充当可能財源が前年度比</a:t>
          </a:r>
          <a:r>
            <a:rPr kumimoji="1" lang="en-US" altLang="ja-JP" sz="1400">
              <a:latin typeface="ＭＳ ゴシック" pitchFamily="49" charset="-128"/>
              <a:ea typeface="ＭＳ ゴシック" pitchFamily="49" charset="-128"/>
            </a:rPr>
            <a:t>11.5</a:t>
          </a:r>
          <a:r>
            <a:rPr kumimoji="1" lang="ja-JP" altLang="en-US" sz="1400">
              <a:latin typeface="ＭＳ ゴシック" pitchFamily="49" charset="-128"/>
              <a:ea typeface="ＭＳ ゴシック" pitchFamily="49" charset="-128"/>
            </a:rPr>
            <a:t>億円減となるも、公債費の減などにより負担額自体が</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億円減となったことでマイナス値となった。しかし、防災行政無線デジタル化事業にかかる新規借り入れを行ったことで、令和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年度と比較すると</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ポイント悪化する結果ともなっている。</a:t>
          </a:r>
        </a:p>
        <a:p>
          <a:r>
            <a:rPr kumimoji="1" lang="ja-JP" altLang="en-US" sz="1400">
              <a:latin typeface="ＭＳ ゴシック" pitchFamily="49" charset="-128"/>
              <a:ea typeface="ＭＳ ゴシック" pitchFamily="49" charset="-128"/>
            </a:rPr>
            <a:t>　人件費・物価高騰による経常経費の増嵩や人口減少に伴う普通交付税の縮小など財源確保が一層厳しくなる中、将来負担比率がマイナス値である状況を楽観視することはできない。充当可能財源の減少、令和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の大型の起債借入を予定している状況を踏まえると、これまで以上に歳出削減の徹底を行い、基金活用事業の選別、投資事業の計画的実施を推進することで決算余剰金を確保し、持続可能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岐阜県飛騨市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億円減少している。財政調整基金は微増とした反面、特定目的基金が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億円減少したためである。令和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年度は清掃施設の老朽化に伴う更新工事等に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億円や所有する公共施設、観光施設の老朽化に伴う修繕等に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億円の取り崩しをしたものの、決算剰余金が想定よりも少なかったこともあり積立が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億円と取り崩し額を下回る結果となった。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等により公共施設や道路インフラの修繕費が増加し、基金の取崩額が拡大する中、一方では積戻しが十分に行えておらず、基金残高が減少傾向にある。公共施設管理基金、清掃施設整備事業基金は市民生活に直結する基盤を支える重要な基金と位置づけ、年間活用見込額を基準に「最低限維持すべき水準」を算定し、防衛ラインとして設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　：ふるさと創りのための施設整備、人材育成等の経費に充てるもの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清掃施設整備事業基金　：清掃施設の機能を適正に維持管理するための修繕等に要する経費に充てるもの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公共施設管理基金    　：市に設置する公共施設その他の工作物の計画的な保全及び撤去に要する経費に充てるもの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合併基金　　　　　    ：合併後の市町村が地域住民の連帯強化又は合併関係市町村の区域における地域振興等の経費に充てるもの</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ふるさと創生事業基金　：寄附者の意向に沿った事業に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億円を活用した一方、当該年度の寄附額に伴う積立が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億円となったことに</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公共施設管理基金  　　：公共施設の修繕等事業に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億円活用した一方、決算剰余金の減により積み戻しが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清掃施設整備事業基金	　：清掃施設の修繕事業に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億円活用した一方、決算剰余金の減により積み戻しが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合併基金　　　　　　　：保育園移転整備や市制</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周年事業に対して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億円を活用したことによる減</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○ふるさと創生事業基金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制度変容に柔軟に対応できるように取り崩し額が積立額を上回らない形で活用していく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○公共施設管理基金／清掃施設整備事業基金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後年度の活用額を抑制しつつ、基金残高防衛ラインを公共施設管理基金及び清掃施設整備事業基金は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億円と定め、毎年の活用額と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同水準の積戻しを剰余金の範囲内で優先的に行う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合併後の地域振興のため合併特例債を活用して積立てを行った基金であるため今後の積立予定はない。地域振興に資する公共施設整備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など、基金の目的に応じた事業へ充当する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地方財政法により決算剰余金の２分の１は積み立てする必要があるため、基金が増えすぎないように当初予算においてあらかじめ取り崩すよう予算措置しておき、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億円）は不測の事態に対処できるよう堅持するものとし、これに過去５年間における財政調整基金の取り崩し実績額（約８億円）をあわせた額（おおむね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億円）を保有高の目安としている。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利子相当額の積み立て以外、増減なし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本的に地方債発行の際には交付税算入率が高いものを借りる方針であることに加え、常にプライマリーバランス（借金する額と借金を返済する額の比較）が黒字となるように財政運営を図っている。今後も不測の事態における公債費発生に備え適宜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21,674
21,415
792.53
24,183,488
22,839,287
1,133,027
10,500,485
10,546,277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当市は全国平均（令和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a:t>
          </a:r>
          <a:r>
            <a:rPr kumimoji="1" lang="en-US" altLang="ja-JP" sz="1200">
              <a:latin typeface="ＭＳ Ｐゴシック" panose="020B0600070205080204" pitchFamily="50" charset="-128"/>
              <a:ea typeface="ＭＳ Ｐゴシック" panose="020B0600070205080204" pitchFamily="50" charset="-128"/>
            </a:rPr>
            <a:t>29.3%</a:t>
          </a:r>
          <a:r>
            <a:rPr kumimoji="1" lang="ja-JP" altLang="en-US" sz="1200">
              <a:latin typeface="ＭＳ Ｐゴシック" panose="020B0600070205080204" pitchFamily="50" charset="-128"/>
              <a:ea typeface="ＭＳ Ｐゴシック" panose="020B0600070205080204" pitchFamily="50" charset="-128"/>
            </a:rPr>
            <a:t>）を上回る高齢化率（同</a:t>
          </a:r>
          <a:r>
            <a:rPr kumimoji="1" lang="en-US" altLang="ja-JP" sz="1200">
              <a:latin typeface="ＭＳ Ｐゴシック" panose="020B0600070205080204" pitchFamily="50" charset="-128"/>
              <a:ea typeface="ＭＳ Ｐゴシック" panose="020B0600070205080204" pitchFamily="50" charset="-128"/>
            </a:rPr>
            <a:t>40.4%</a:t>
          </a:r>
          <a:r>
            <a:rPr kumimoji="1" lang="ja-JP" altLang="en-US" sz="1200">
              <a:latin typeface="ＭＳ Ｐゴシック" panose="020B0600070205080204" pitchFamily="50" charset="-128"/>
              <a:ea typeface="ＭＳ Ｐゴシック" panose="020B0600070205080204" pitchFamily="50" charset="-128"/>
            </a:rPr>
            <a:t>）に加え、納税世代の著しい減少、中核産業の欠乏等により財政基盤が弱い。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前年度に実施した基金再編の影響で歳出減が歳入減を上回ったことから財政力指数は保たれたが、類似団体平均を大きく下回っている状況は依然として残っている。公共施設の再編・集約化を加速させ、継続すべき事業の選別や経費の圧縮、事務負担軽減などを図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分子となる経常充当一財（歳出）においては、物価・人件費高騰の影響が大きく、歳出全般に渡って経常経費の膨張に繋がっているものの、公債費や特別会計への繰出金の減等から</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百万円の歳出抑制となった。また、分母となる経常一般財源（歳入）では、市内企業決算が好調であったことによる市民法人税収の増や国交付金の増、加えて普通交付税の追加交付などから前年度比</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億円の増ということもあり、令和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年度は経常的支出を賄う経常一財が大幅に上回ったことで経常収支比率が</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ポイント回復する結果となった。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しかしながら、物価高騰による歳出の膨張は否めないことから引き続き経費削減に努める。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9500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1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64</xdr:row>
      <xdr:rowOff>63500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352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64</xdr:row>
      <xdr:rowOff>143933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35217"/>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当市は市町村合併により広大な面積を有し、広範囲を網羅した行政運営のため、行政関係で</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つの振興事務所（支所）、消防関係で</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つの支所を抱える一方、少子高齢化や労働者人口の流出などによる人口減が進み、人口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人あたりの人件費・物件費等が類似団体の平均よりも高い水準となる傾向にある。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年度は大雪の影響から除雪委託料が前年度比</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倍となったことや人事給与業務などのアウトソーシング化を始めたことから物件費等が上昇。一方で人事院勧告に伴う人件費増も重なり人口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人当たりの経費は近年になく増嵩する結果となった。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26505</xdr:rowOff>
    </xdr:from>
    <xdr:to>
      <xdr:col>23</xdr:col>
      <xdr:colOff>133350</xdr:colOff>
      <xdr:row>88</xdr:row>
      <xdr:rowOff>70957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942655"/>
          <a:ext cx="838200" cy="2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98960</xdr:rowOff>
    </xdr:from>
    <xdr:to>
      <xdr:col>19</xdr:col>
      <xdr:colOff>133350</xdr:colOff>
      <xdr:row>87</xdr:row>
      <xdr:rowOff>26505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843660"/>
          <a:ext cx="889000" cy="9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98960</xdr:rowOff>
    </xdr:from>
    <xdr:to>
      <xdr:col>15</xdr:col>
      <xdr:colOff>82550</xdr:colOff>
      <xdr:row>86</xdr:row>
      <xdr:rowOff>120783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843660"/>
          <a:ext cx="889000" cy="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4993</xdr:rowOff>
    </xdr:from>
    <xdr:to>
      <xdr:col>11</xdr:col>
      <xdr:colOff>31750</xdr:colOff>
      <xdr:row>86</xdr:row>
      <xdr:rowOff>120783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749693"/>
          <a:ext cx="889000" cy="1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20157</xdr:rowOff>
    </xdr:from>
    <xdr:to>
      <xdr:col>23</xdr:col>
      <xdr:colOff>184150</xdr:colOff>
      <xdr:row>88</xdr:row>
      <xdr:rowOff>121757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10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87484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00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147155</xdr:rowOff>
    </xdr:from>
    <xdr:to>
      <xdr:col>19</xdr:col>
      <xdr:colOff>184150</xdr:colOff>
      <xdr:row>87</xdr:row>
      <xdr:rowOff>77305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8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62082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978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48160</xdr:rowOff>
    </xdr:from>
    <xdr:to>
      <xdr:col>15</xdr:col>
      <xdr:colOff>133350</xdr:colOff>
      <xdr:row>86</xdr:row>
      <xdr:rowOff>149760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9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134537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69983</xdr:rowOff>
    </xdr:from>
    <xdr:to>
      <xdr:col>11</xdr:col>
      <xdr:colOff>82550</xdr:colOff>
      <xdr:row>87</xdr:row>
      <xdr:rowOff>133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81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156360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90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125643</xdr:rowOff>
    </xdr:from>
    <xdr:to>
      <xdr:col>7</xdr:col>
      <xdr:colOff>31750</xdr:colOff>
      <xdr:row>86</xdr:row>
      <xdr:rowOff>55793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40570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78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ポイント低くなっているが、今後も進む人口減少と限られた財源の中で有効かつ充実した施策を推進していくためにも、人件費の縮減は不可欠である。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今後も定員適正化計画に基づく定員管理を図るとともに、自治体規模に見合った適正な給与水準の維持に努める。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148771</xdr:rowOff>
    </xdr:from>
    <xdr:to>
      <xdr:col>81</xdr:col>
      <xdr:colOff>44450</xdr:colOff>
      <xdr:row>82</xdr:row>
      <xdr:rowOff>80736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3622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82</xdr:row>
      <xdr:rowOff>80736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362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80736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051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46264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672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定員適正化計画では高まる行政ニーズや国等の制度創設による業務の増加への対応、また、予測できない休業や急な退職に対応できるよう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職員実数を</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484</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幅をもち、財政計画の人件費を勘案しつつ適正な人員配置を目指している。類似団体との比較して多い状況となっている理由として、当市は広域であることから、安心安全な生活確保という面からもある程度の地域ごとに支所及び消防機能の設置とそれに伴う職員配置が必要であり、現在以上の組織効率化が困難なため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91742</xdr:rowOff>
    </xdr:from>
    <xdr:to>
      <xdr:col>81</xdr:col>
      <xdr:colOff>44450</xdr:colOff>
      <xdr:row>66</xdr:row>
      <xdr:rowOff>154940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407442"/>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22799</xdr:rowOff>
    </xdr:from>
    <xdr:to>
      <xdr:col>77</xdr:col>
      <xdr:colOff>44450</xdr:colOff>
      <xdr:row>66</xdr:row>
      <xdr:rowOff>91742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3849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105773</xdr:rowOff>
    </xdr:from>
    <xdr:to>
      <xdr:col>72</xdr:col>
      <xdr:colOff>203200</xdr:colOff>
      <xdr:row>66</xdr:row>
      <xdr:rowOff>22799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5002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74749</xdr:rowOff>
    </xdr:from>
    <xdr:to>
      <xdr:col>68</xdr:col>
      <xdr:colOff>152400</xdr:colOff>
      <xdr:row>65</xdr:row>
      <xdr:rowOff>105773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189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104140</xdr:rowOff>
    </xdr:from>
    <xdr:to>
      <xdr:col>81</xdr:col>
      <xdr:colOff>95250</xdr:colOff>
      <xdr:row>67</xdr:row>
      <xdr:rowOff>34290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1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40942</xdr:rowOff>
    </xdr:from>
    <xdr:to>
      <xdr:col>77</xdr:col>
      <xdr:colOff>95250</xdr:colOff>
      <xdr:row>66</xdr:row>
      <xdr:rowOff>142542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3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127319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43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143449</xdr:rowOff>
    </xdr:from>
    <xdr:to>
      <xdr:col>73</xdr:col>
      <xdr:colOff>44450</xdr:colOff>
      <xdr:row>66</xdr:row>
      <xdr:rowOff>73599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58376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7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54973</xdr:rowOff>
    </xdr:from>
    <xdr:to>
      <xdr:col>68</xdr:col>
      <xdr:colOff>203200</xdr:colOff>
      <xdr:row>65</xdr:row>
      <xdr:rowOff>156573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141350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23949</xdr:rowOff>
    </xdr:from>
    <xdr:to>
      <xdr:col>64</xdr:col>
      <xdr:colOff>152400</xdr:colOff>
      <xdr:row>65</xdr:row>
      <xdr:rowOff>125549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110326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5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年度は分母が減少するも分子の減少幅の方が大きく、</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ヶ年平均の実質公債費率は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％好転する結果となった。しかしながら、過去に発行した合併特例債などの償還がおおよそ完了してきていることから、今後は公債費の大幅な減少は見込めない。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償還額が新規発行額を上回る「プライマリーバランスの黒字化」運営を前提に、総合政策指針において定めた年間借入額の上限を厳守し、今後の大型投資事業の選別を図る。その上で、交付税算入率の高い起債メニューの活用を行うことで、現在の実質公債費比率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43</xdr:row>
      <xdr:rowOff>41628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99489"/>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41628</xdr:rowOff>
    </xdr:from>
    <xdr:to>
      <xdr:col>77</xdr:col>
      <xdr:colOff>44450</xdr:colOff>
      <xdr:row>44</xdr:row>
      <xdr:rowOff>17639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41397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17639</xdr:rowOff>
    </xdr:from>
    <xdr:to>
      <xdr:col>72</xdr:col>
      <xdr:colOff>203200</xdr:colOff>
      <xdr:row>44</xdr:row>
      <xdr:rowOff>71261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5614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71261</xdr:rowOff>
    </xdr:from>
    <xdr:to>
      <xdr:col>68</xdr:col>
      <xdr:colOff>152400</xdr:colOff>
      <xdr:row>44</xdr:row>
      <xdr:rowOff>84667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119239</xdr:rowOff>
    </xdr:from>
    <xdr:to>
      <xdr:col>81</xdr:col>
      <xdr:colOff>95250</xdr:colOff>
      <xdr:row>42</xdr:row>
      <xdr:rowOff>49389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91316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162278</xdr:rowOff>
    </xdr:from>
    <xdr:to>
      <xdr:col>77</xdr:col>
      <xdr:colOff>95250</xdr:colOff>
      <xdr:row>43</xdr:row>
      <xdr:rowOff>92428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77205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138289</xdr:rowOff>
    </xdr:from>
    <xdr:to>
      <xdr:col>73</xdr:col>
      <xdr:colOff>44450</xdr:colOff>
      <xdr:row>44</xdr:row>
      <xdr:rowOff>68439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53216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20461</xdr:rowOff>
    </xdr:from>
    <xdr:to>
      <xdr:col>68</xdr:col>
      <xdr:colOff>203200</xdr:colOff>
      <xdr:row>44</xdr:row>
      <xdr:rowOff>122061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106838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33867</xdr:rowOff>
    </xdr:from>
    <xdr:to>
      <xdr:col>64</xdr:col>
      <xdr:colOff>152400</xdr:colOff>
      <xdr:row>44</xdr:row>
      <xdr:rowOff>135467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120244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年度は、充当可能財源が前年度比</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億円減となるも、公債費の減などにより負担額自体が</a:t>
          </a:r>
          <a:r>
            <a:rPr kumimoji="1" lang="en-US" altLang="ja-JP" sz="1200">
              <a:latin typeface="ＭＳ Ｐゴシック" panose="020B0600070205080204" pitchFamily="50" charset="-128"/>
              <a:ea typeface="ＭＳ Ｐゴシック" panose="020B0600070205080204" pitchFamily="50" charset="-128"/>
            </a:rPr>
            <a:t>13.0</a:t>
          </a:r>
          <a:r>
            <a:rPr kumimoji="1" lang="ja-JP" altLang="en-US" sz="1200">
              <a:latin typeface="ＭＳ Ｐゴシック" panose="020B0600070205080204" pitchFamily="50" charset="-128"/>
              <a:ea typeface="ＭＳ Ｐゴシック" panose="020B0600070205080204" pitchFamily="50" charset="-128"/>
            </a:rPr>
            <a:t>億円減となったことでマイナス値となった。しかし、防災行政無線デジタル化事業にかかる新規借り入れを行ったことで、令和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年度と比較すると</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ポイント悪化する結果となった</a:t>
          </a:r>
        </a:p>
        <a:p>
          <a:r>
            <a:rPr kumimoji="1" lang="ja-JP" altLang="en-US" sz="1200">
              <a:latin typeface="ＭＳ Ｐゴシック" panose="020B0600070205080204" pitchFamily="50" charset="-128"/>
              <a:ea typeface="ＭＳ Ｐゴシック" panose="020B0600070205080204" pitchFamily="50" charset="-128"/>
            </a:rPr>
            <a:t>　人口減少に伴う普通交付税の縮小など財源確保が一層厳しくなる中、令和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以降に予定される大型起債借入などの状況を踏まえると、これまで以上に歳出削減の徹底を行い、基金活用事業の選別、投資事業の計画的実施を推進することで決算余剰金を確保し、持続可能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21,674
21,415
792.53
24,183,488
22,839,287
1,133,027
10,500,485
10,546,277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年度は、人事院勧告に伴う人件費の改定を主な要因として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億円の支出増となり、併わせて充当できる特定財源微減したことから経常充当一財は前年比</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億円の増となった。この結果、比率は前年比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ポイント悪化する形となった。</a:t>
          </a:r>
        </a:p>
        <a:p>
          <a:r>
            <a:rPr kumimoji="1" lang="ja-JP" altLang="en-US" sz="1200">
              <a:latin typeface="ＭＳ Ｐゴシック" panose="020B0600070205080204" pitchFamily="50" charset="-128"/>
              <a:ea typeface="ＭＳ Ｐゴシック" panose="020B0600070205080204" pitchFamily="50" charset="-128"/>
            </a:rPr>
            <a:t>　近年の人件費増に伴い大幅な人件費削減は見込めないが、業務見直による時間外勤務の抑制、事業再構築等による効率化などを図り、自治体規模に見合った職員数の維持に努めつつ、人件費増大を防ぐ。</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8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物件費では、約</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割を占める委託料において新型コロナウイルスワクチン定期接種の有償化に伴う感染症対策委託費の増や公民館管理を民間委託に切り替えたことによる委託料増などにより国県補助金の減等により充当一財が</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億円の増となったことで、比率としては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ポイント悪化する結果となった。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昨今の人件費・物価高に伴い物件費は著しく上昇し、国の方針からも適切な価格転嫁が求められている。今後は委託事業の選択を集中を図り、将来的な管理経費の構造的縮減に努める。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5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54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17</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39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3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当市の扶助費は、類似団体の平均を下回る形で推移しているが、令和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年度は物価・人件費の高騰などによる私立保育所運営負担金の増や児童手当制度の改正などにより前年度比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億円の歳出増となった。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一方で、財源の大半が国県補助金等ではあるものの、市負担分も増加し経常充当一財も</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億円の増加となった結果、経常収支比率は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ポイント悪化する形となった。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853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8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38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年度は大雪による除雪委託料の増嵩により維持補修費が前年度比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億円の増、また上下水道事業企業会計への出資金</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億円の皆増した一方で、下水道事業の法的化に伴い繰出金が大きく減少したことから一時的に大きく好転する形となった。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人口減少に伴い直営診療所事業の赤字補てん的繰出金が増加傾向にある。医師やコメディカルの効率的な配置や診療報酬獲得に向けた体制づくりなどを推し進め、公営企業として収益増に努める。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62</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81540"/>
          <a:ext cx="838200" cy="8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62</xdr:row>
      <xdr:rowOff>5080</xdr:rowOff>
    </xdr:from>
    <xdr:to>
      <xdr:col>78</xdr:col>
      <xdr:colOff>69850</xdr:colOff>
      <xdr:row>62</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634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39370</xdr:rowOff>
    </xdr:from>
    <xdr:to>
      <xdr:col>73</xdr:col>
      <xdr:colOff>180975</xdr:colOff>
      <xdr:row>62</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97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39370</xdr:rowOff>
    </xdr:from>
    <xdr:to>
      <xdr:col>69</xdr:col>
      <xdr:colOff>92075</xdr:colOff>
      <xdr:row>61</xdr:row>
      <xdr:rowOff>100330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97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125730</xdr:rowOff>
    </xdr:from>
    <xdr:to>
      <xdr:col>78</xdr:col>
      <xdr:colOff>120650</xdr:colOff>
      <xdr:row>62</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40657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67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125730</xdr:rowOff>
    </xdr:from>
    <xdr:to>
      <xdr:col>74</xdr:col>
      <xdr:colOff>31750</xdr:colOff>
      <xdr:row>62</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40657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67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160020</xdr:rowOff>
    </xdr:from>
    <xdr:to>
      <xdr:col>69</xdr:col>
      <xdr:colOff>142875</xdr:colOff>
      <xdr:row>61</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74947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49530</xdr:rowOff>
    </xdr:from>
    <xdr:to>
      <xdr:col>65</xdr:col>
      <xdr:colOff>53975</xdr:colOff>
      <xdr:row>61</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年度は下水道事業の法的化により企業会計への繰入にかかる計上科目が繰出金から負担金に変更されたことや、市内企業が実施する大型投資事業への補助金が</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億円増になるなどの要因により類似団体平均値近くになる結果となった。</a:t>
          </a:r>
        </a:p>
        <a:p>
          <a:r>
            <a:rPr kumimoji="1" lang="ja-JP" altLang="en-US" sz="1200">
              <a:latin typeface="ＭＳ Ｐゴシック" panose="020B0600070205080204" pitchFamily="50" charset="-128"/>
              <a:ea typeface="ＭＳ Ｐゴシック" panose="020B0600070205080204" pitchFamily="50" charset="-128"/>
            </a:rPr>
            <a:t>　下水道事業会計に対する補助については</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億円と高額となっており、今後の経営戦略において使用料の見直しや大型投資を精査することで歳出抑制を図る。またその他補助制度においては</a:t>
          </a:r>
          <a:r>
            <a:rPr kumimoji="1" lang="en-US" altLang="ja-JP" sz="1200">
              <a:latin typeface="ＭＳ Ｐゴシック" panose="020B0600070205080204" pitchFamily="50" charset="-128"/>
              <a:ea typeface="ＭＳ Ｐゴシック" panose="020B0600070205080204" pitchFamily="50" charset="-128"/>
            </a:rPr>
            <a:t>PDCA</a:t>
          </a:r>
          <a:r>
            <a:rPr kumimoji="1" lang="ja-JP" altLang="en-US" sz="1200">
              <a:latin typeface="ＭＳ Ｐゴシック" panose="020B0600070205080204" pitchFamily="50" charset="-128"/>
              <a:ea typeface="ＭＳ Ｐゴシック" panose="020B0600070205080204" pitchFamily="50" charset="-128"/>
            </a:rPr>
            <a:t>を徹底し、</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年毎の見直しを図り、税収に繋がる制度設計を構築していく。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97448"/>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34</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88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5988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20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合併特例期間中に進めてきた大型投資事業に対する地方債償還が順次終了してきたことに伴い、公債費が前年比</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億円の大幅減となったことで、比率は類似団体平均を上回り前年比</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ポイント好転する結果となった。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新たな大型事業の償還が始まることから、今後は微増傾向となる見通しである。国債金利の上昇を背景に、地方債の借入条件や将来の公債費負担が変動するリスクが高まる中、将来の金利上昇を想定した公債費の見通しを持ちつつ、起債管理の徹底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78</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86739"/>
          <a:ext cx="838200" cy="2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80</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2296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43180</xdr:rowOff>
    </xdr:from>
    <xdr:to>
      <xdr:col>15</xdr:col>
      <xdr:colOff>98425</xdr:colOff>
      <xdr:row>80</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7591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142239</xdr:rowOff>
    </xdr:from>
    <xdr:to>
      <xdr:col>11</xdr:col>
      <xdr:colOff>9525</xdr:colOff>
      <xdr:row>81</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8582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50816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163830</xdr:rowOff>
    </xdr:from>
    <xdr:to>
      <xdr:col>15</xdr:col>
      <xdr:colOff>149225</xdr:colOff>
      <xdr:row>80</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78757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91439</xdr:rowOff>
    </xdr:from>
    <xdr:to>
      <xdr:col>11</xdr:col>
      <xdr:colOff>60325</xdr:colOff>
      <xdr:row>81</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6366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49530</xdr:rowOff>
    </xdr:from>
    <xdr:to>
      <xdr:col>6</xdr:col>
      <xdr:colOff>171450</xdr:colOff>
      <xdr:row>81</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年度を境に悪化傾向にある。特に令和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年度は人件費・扶助費とも対前年度比</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億円の歳出増となっており、その中でも人件費については特定財源がほぼ無いことから経常収支比率の悪化を加速させる最たる要因と言える。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過疎地域かつ散在集落への行政サービスの提供が必至となる当市においては、公共施設の再編・集約化を加速させ、継続すべき事業の選別や経費の圧縮、事務負担軽減などを図ることで、弾力性のある財政運営に近づけていきたい。</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38826</xdr:rowOff>
    </xdr:from>
    <xdr:to>
      <xdr:col>82</xdr:col>
      <xdr:colOff>107950</xdr:colOff>
      <xdr:row>76</xdr:row>
      <xdr:rowOff>64951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690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27396</xdr:rowOff>
    </xdr:from>
    <xdr:to>
      <xdr:col>78</xdr:col>
      <xdr:colOff>69850</xdr:colOff>
      <xdr:row>76</xdr:row>
      <xdr:rowOff>38826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8614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122101</xdr:rowOff>
    </xdr:from>
    <xdr:to>
      <xdr:col>73</xdr:col>
      <xdr:colOff>180975</xdr:colOff>
      <xdr:row>75</xdr:row>
      <xdr:rowOff>27396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37951"/>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122101</xdr:rowOff>
    </xdr:from>
    <xdr:to>
      <xdr:col>69</xdr:col>
      <xdr:colOff>92075</xdr:colOff>
      <xdr:row>74</xdr:row>
      <xdr:rowOff>68217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379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14151</xdr:rowOff>
    </xdr:from>
    <xdr:to>
      <xdr:col>82</xdr:col>
      <xdr:colOff>158750</xdr:colOff>
      <xdr:row>76</xdr:row>
      <xdr:rowOff>115751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30678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8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159476</xdr:rowOff>
    </xdr:from>
    <xdr:to>
      <xdr:col>78</xdr:col>
      <xdr:colOff>120650</xdr:colOff>
      <xdr:row>76</xdr:row>
      <xdr:rowOff>89626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99803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87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148046</xdr:rowOff>
    </xdr:from>
    <xdr:to>
      <xdr:col>74</xdr:col>
      <xdr:colOff>31750</xdr:colOff>
      <xdr:row>75</xdr:row>
      <xdr:rowOff>78196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88373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71301</xdr:rowOff>
    </xdr:from>
    <xdr:to>
      <xdr:col>69</xdr:col>
      <xdr:colOff>142875</xdr:colOff>
      <xdr:row>74</xdr:row>
      <xdr:rowOff>1451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11628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5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17417</xdr:rowOff>
    </xdr:from>
    <xdr:to>
      <xdr:col>65</xdr:col>
      <xdr:colOff>53975</xdr:colOff>
      <xdr:row>74</xdr:row>
      <xdr:rowOff>119017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129194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7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115380</xdr:rowOff>
    </xdr:from>
    <xdr:to>
      <xdr:col>29</xdr:col>
      <xdr:colOff>127000</xdr:colOff>
      <xdr:row>13</xdr:row>
      <xdr:rowOff>58572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20405"/>
          <a:ext cx="647700" cy="114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58572</xdr:rowOff>
    </xdr:from>
    <xdr:to>
      <xdr:col>26</xdr:col>
      <xdr:colOff>50800</xdr:colOff>
      <xdr:row>13</xdr:row>
      <xdr:rowOff>126403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35047"/>
          <a:ext cx="698500" cy="6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126403</xdr:rowOff>
    </xdr:from>
    <xdr:to>
      <xdr:col>22</xdr:col>
      <xdr:colOff>114300</xdr:colOff>
      <xdr:row>14</xdr:row>
      <xdr:rowOff>22085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02878"/>
          <a:ext cx="698500" cy="6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22085</xdr:rowOff>
    </xdr:from>
    <xdr:to>
      <xdr:col>18</xdr:col>
      <xdr:colOff>177800</xdr:colOff>
      <xdr:row>14</xdr:row>
      <xdr:rowOff>64198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70010"/>
          <a:ext cx="698500" cy="42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64580</xdr:rowOff>
    </xdr:from>
    <xdr:to>
      <xdr:col>29</xdr:col>
      <xdr:colOff>177800</xdr:colOff>
      <xdr:row>12</xdr:row>
      <xdr:rowOff>166180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69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11257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7772</xdr:rowOff>
    </xdr:from>
    <xdr:to>
      <xdr:col>26</xdr:col>
      <xdr:colOff>101600</xdr:colOff>
      <xdr:row>13</xdr:row>
      <xdr:rowOff>109372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8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119549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53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75603</xdr:rowOff>
    </xdr:from>
    <xdr:to>
      <xdr:col>22</xdr:col>
      <xdr:colOff>165100</xdr:colOff>
      <xdr:row>14</xdr:row>
      <xdr:rowOff>5753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5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15930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2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142735</xdr:rowOff>
    </xdr:from>
    <xdr:to>
      <xdr:col>19</xdr:col>
      <xdr:colOff>38100</xdr:colOff>
      <xdr:row>14</xdr:row>
      <xdr:rowOff>72885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1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83062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8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13398</xdr:rowOff>
    </xdr:from>
    <xdr:to>
      <xdr:col>15</xdr:col>
      <xdr:colOff>101600</xdr:colOff>
      <xdr:row>14</xdr:row>
      <xdr:rowOff>114998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61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125175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333556</xdr:rowOff>
    </xdr:from>
    <xdr:to>
      <xdr:col>29</xdr:col>
      <xdr:colOff>127000</xdr:colOff>
      <xdr:row>34</xdr:row>
      <xdr:rowOff>258804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258106"/>
          <a:ext cx="647700" cy="268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104368</xdr:rowOff>
    </xdr:from>
    <xdr:to>
      <xdr:col>26</xdr:col>
      <xdr:colOff>50800</xdr:colOff>
      <xdr:row>33</xdr:row>
      <xdr:rowOff>333556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028918"/>
          <a:ext cx="698500" cy="229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50484</xdr:rowOff>
    </xdr:from>
    <xdr:to>
      <xdr:col>22</xdr:col>
      <xdr:colOff>114300</xdr:colOff>
      <xdr:row>33</xdr:row>
      <xdr:rowOff>104368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5975034"/>
          <a:ext cx="698500" cy="53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50484</xdr:rowOff>
    </xdr:from>
    <xdr:to>
      <xdr:col>18</xdr:col>
      <xdr:colOff>177800</xdr:colOff>
      <xdr:row>33</xdr:row>
      <xdr:rowOff>60706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5975034"/>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208004</xdr:rowOff>
    </xdr:from>
    <xdr:to>
      <xdr:col>29</xdr:col>
      <xdr:colOff>177800</xdr:colOff>
      <xdr:row>34</xdr:row>
      <xdr:rowOff>309604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75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53081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282756</xdr:rowOff>
    </xdr:from>
    <xdr:to>
      <xdr:col>26</xdr:col>
      <xdr:colOff>101600</xdr:colOff>
      <xdr:row>34</xdr:row>
      <xdr:rowOff>41456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207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51633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7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53568</xdr:rowOff>
    </xdr:from>
    <xdr:to>
      <xdr:col>22</xdr:col>
      <xdr:colOff>165100</xdr:colOff>
      <xdr:row>33</xdr:row>
      <xdr:rowOff>155168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5978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336795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74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32</xdr:row>
      <xdr:rowOff>171134</xdr:rowOff>
    </xdr:from>
    <xdr:to>
      <xdr:col>19</xdr:col>
      <xdr:colOff>38100</xdr:colOff>
      <xdr:row>33</xdr:row>
      <xdr:rowOff>101284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592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282911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56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9906</xdr:rowOff>
    </xdr:from>
    <xdr:to>
      <xdr:col>15</xdr:col>
      <xdr:colOff>101600</xdr:colOff>
      <xdr:row>33</xdr:row>
      <xdr:rowOff>111506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5934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293133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70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21,674
21,415
792.53
24,183,488
22,839,287
1,133,027
10,500,485
10,546,277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24727</xdr:rowOff>
    </xdr:from>
    <xdr:to>
      <xdr:col>24</xdr:col>
      <xdr:colOff>63500</xdr:colOff>
      <xdr:row>30</xdr:row>
      <xdr:rowOff>123444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68227"/>
          <a:ext cx="838200" cy="9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123444</xdr:rowOff>
    </xdr:from>
    <xdr:to>
      <xdr:col>19</xdr:col>
      <xdr:colOff>177800</xdr:colOff>
      <xdr:row>31</xdr:row>
      <xdr:rowOff>1753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66944"/>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1753</xdr:rowOff>
    </xdr:from>
    <xdr:to>
      <xdr:col>15</xdr:col>
      <xdr:colOff>50800</xdr:colOff>
      <xdr:row>31</xdr:row>
      <xdr:rowOff>67247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16703"/>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67247</xdr:rowOff>
    </xdr:from>
    <xdr:to>
      <xdr:col>10</xdr:col>
      <xdr:colOff>114300</xdr:colOff>
      <xdr:row>31</xdr:row>
      <xdr:rowOff>105067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82197"/>
          <a:ext cx="889000" cy="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145377</xdr:rowOff>
    </xdr:from>
    <xdr:to>
      <xdr:col>24</xdr:col>
      <xdr:colOff>114300</xdr:colOff>
      <xdr:row>30</xdr:row>
      <xdr:rowOff>75527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98404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7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72644</xdr:rowOff>
    </xdr:from>
    <xdr:to>
      <xdr:col>20</xdr:col>
      <xdr:colOff>38100</xdr:colOff>
      <xdr:row>31</xdr:row>
      <xdr:rowOff>2794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19321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122403</xdr:rowOff>
    </xdr:from>
    <xdr:to>
      <xdr:col>15</xdr:col>
      <xdr:colOff>101600</xdr:colOff>
      <xdr:row>31</xdr:row>
      <xdr:rowOff>52553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6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69080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4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16447</xdr:rowOff>
    </xdr:from>
    <xdr:to>
      <xdr:col>10</xdr:col>
      <xdr:colOff>165100</xdr:colOff>
      <xdr:row>31</xdr:row>
      <xdr:rowOff>118047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134574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54267</xdr:rowOff>
    </xdr:from>
    <xdr:to>
      <xdr:col>6</xdr:col>
      <xdr:colOff>38100</xdr:colOff>
      <xdr:row>31</xdr:row>
      <xdr:rowOff>155867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36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944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4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51453</xdr:rowOff>
    </xdr:from>
    <xdr:to>
      <xdr:col>24</xdr:col>
      <xdr:colOff>63500</xdr:colOff>
      <xdr:row>54</xdr:row>
      <xdr:rowOff>117686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09753"/>
          <a:ext cx="838200" cy="6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117686</xdr:rowOff>
    </xdr:from>
    <xdr:to>
      <xdr:col>19</xdr:col>
      <xdr:colOff>177800</xdr:colOff>
      <xdr:row>55</xdr:row>
      <xdr:rowOff>21956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75986"/>
          <a:ext cx="889000" cy="7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21956</xdr:rowOff>
    </xdr:from>
    <xdr:to>
      <xdr:col>15</xdr:col>
      <xdr:colOff>50800</xdr:colOff>
      <xdr:row>55</xdr:row>
      <xdr:rowOff>81056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51706"/>
          <a:ext cx="889000" cy="5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81056</xdr:rowOff>
    </xdr:from>
    <xdr:to>
      <xdr:col>10</xdr:col>
      <xdr:colOff>114300</xdr:colOff>
      <xdr:row>55</xdr:row>
      <xdr:rowOff>158651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10806"/>
          <a:ext cx="889000" cy="7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653</xdr:rowOff>
    </xdr:from>
    <xdr:to>
      <xdr:col>24</xdr:col>
      <xdr:colOff>114300</xdr:colOff>
      <xdr:row>54</xdr:row>
      <xdr:rowOff>102253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23530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1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66886</xdr:rowOff>
    </xdr:from>
    <xdr:to>
      <xdr:col>20</xdr:col>
      <xdr:colOff>38100</xdr:colOff>
      <xdr:row>54</xdr:row>
      <xdr:rowOff>168486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13563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0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142606</xdr:rowOff>
    </xdr:from>
    <xdr:to>
      <xdr:col>15</xdr:col>
      <xdr:colOff>101600</xdr:colOff>
      <xdr:row>55</xdr:row>
      <xdr:rowOff>72756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89283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7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30256</xdr:rowOff>
    </xdr:from>
    <xdr:to>
      <xdr:col>10</xdr:col>
      <xdr:colOff>165100</xdr:colOff>
      <xdr:row>55</xdr:row>
      <xdr:rowOff>131856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6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148383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3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107851</xdr:rowOff>
    </xdr:from>
    <xdr:to>
      <xdr:col>6</xdr:col>
      <xdr:colOff>38100</xdr:colOff>
      <xdr:row>56</xdr:row>
      <xdr:rowOff>38001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3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54528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1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19209</xdr:rowOff>
    </xdr:from>
    <xdr:to>
      <xdr:col>24</xdr:col>
      <xdr:colOff>63500</xdr:colOff>
      <xdr:row>76</xdr:row>
      <xdr:rowOff>30944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535059"/>
          <a:ext cx="838200" cy="5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30944</xdr:rowOff>
    </xdr:from>
    <xdr:to>
      <xdr:col>19</xdr:col>
      <xdr:colOff>177800</xdr:colOff>
      <xdr:row>76</xdr:row>
      <xdr:rowOff>134156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61144"/>
          <a:ext cx="889000" cy="1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138995</xdr:rowOff>
    </xdr:from>
    <xdr:to>
      <xdr:col>15</xdr:col>
      <xdr:colOff>50800</xdr:colOff>
      <xdr:row>76</xdr:row>
      <xdr:rowOff>134156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26295"/>
          <a:ext cx="889000" cy="3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138995</xdr:rowOff>
    </xdr:from>
    <xdr:to>
      <xdr:col>10</xdr:col>
      <xdr:colOff>114300</xdr:colOff>
      <xdr:row>75</xdr:row>
      <xdr:rowOff>150882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26295"/>
          <a:ext cx="889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139859</xdr:rowOff>
    </xdr:from>
    <xdr:to>
      <xdr:col>24</xdr:col>
      <xdr:colOff>114300</xdr:colOff>
      <xdr:row>73</xdr:row>
      <xdr:rowOff>70009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162736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151594</xdr:rowOff>
    </xdr:from>
    <xdr:to>
      <xdr:col>20</xdr:col>
      <xdr:colOff>38100</xdr:colOff>
      <xdr:row>76</xdr:row>
      <xdr:rowOff>81744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98271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8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83356</xdr:rowOff>
    </xdr:from>
    <xdr:to>
      <xdr:col>15</xdr:col>
      <xdr:colOff>101600</xdr:colOff>
      <xdr:row>77</xdr:row>
      <xdr:rowOff>13506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30033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88195</xdr:rowOff>
    </xdr:from>
    <xdr:to>
      <xdr:col>10</xdr:col>
      <xdr:colOff>165100</xdr:colOff>
      <xdr:row>75</xdr:row>
      <xdr:rowOff>18345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34872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100082</xdr:rowOff>
    </xdr:from>
    <xdr:to>
      <xdr:col>6</xdr:col>
      <xdr:colOff>38100</xdr:colOff>
      <xdr:row>76</xdr:row>
      <xdr:rowOff>30232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46759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130752</xdr:rowOff>
    </xdr:from>
    <xdr:to>
      <xdr:col>24</xdr:col>
      <xdr:colOff>63500</xdr:colOff>
      <xdr:row>97</xdr:row>
      <xdr:rowOff>53017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89952"/>
          <a:ext cx="838200" cy="9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53017</xdr:rowOff>
    </xdr:from>
    <xdr:to>
      <xdr:col>19</xdr:col>
      <xdr:colOff>177800</xdr:colOff>
      <xdr:row>98</xdr:row>
      <xdr:rowOff>23822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83667"/>
          <a:ext cx="889000" cy="14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18869</xdr:rowOff>
    </xdr:from>
    <xdr:to>
      <xdr:col>15</xdr:col>
      <xdr:colOff>50800</xdr:colOff>
      <xdr:row>98</xdr:row>
      <xdr:rowOff>23822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49519"/>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18869</xdr:rowOff>
    </xdr:from>
    <xdr:to>
      <xdr:col>10</xdr:col>
      <xdr:colOff>114300</xdr:colOff>
      <xdr:row>98</xdr:row>
      <xdr:rowOff>84052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49519"/>
          <a:ext cx="889000" cy="23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79952</xdr:rowOff>
    </xdr:from>
    <xdr:to>
      <xdr:col>24</xdr:col>
      <xdr:colOff>114300</xdr:colOff>
      <xdr:row>97</xdr:row>
      <xdr:rowOff>10102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3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58379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1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2217</xdr:rowOff>
    </xdr:from>
    <xdr:to>
      <xdr:col>20</xdr:col>
      <xdr:colOff>38100</xdr:colOff>
      <xdr:row>97</xdr:row>
      <xdr:rowOff>103817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94944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144472</xdr:rowOff>
    </xdr:from>
    <xdr:to>
      <xdr:col>15</xdr:col>
      <xdr:colOff>101600</xdr:colOff>
      <xdr:row>98</xdr:row>
      <xdr:rowOff>74622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65749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139519</xdr:rowOff>
    </xdr:from>
    <xdr:to>
      <xdr:col>10</xdr:col>
      <xdr:colOff>165100</xdr:colOff>
      <xdr:row>97</xdr:row>
      <xdr:rowOff>69669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60796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9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33252</xdr:rowOff>
    </xdr:from>
    <xdr:to>
      <xdr:col>6</xdr:col>
      <xdr:colOff>38100</xdr:colOff>
      <xdr:row>98</xdr:row>
      <xdr:rowOff>134852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125979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2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23785</xdr:rowOff>
    </xdr:from>
    <xdr:to>
      <xdr:col>55</xdr:col>
      <xdr:colOff>0</xdr:colOff>
      <xdr:row>34</xdr:row>
      <xdr:rowOff>29911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681635"/>
          <a:ext cx="838200" cy="17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89796</xdr:rowOff>
    </xdr:from>
    <xdr:to>
      <xdr:col>50</xdr:col>
      <xdr:colOff>114300</xdr:colOff>
      <xdr:row>34</xdr:row>
      <xdr:rowOff>29911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747646"/>
          <a:ext cx="889000" cy="1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89796</xdr:rowOff>
    </xdr:from>
    <xdr:to>
      <xdr:col>45</xdr:col>
      <xdr:colOff>177800</xdr:colOff>
      <xdr:row>34</xdr:row>
      <xdr:rowOff>110394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747646"/>
          <a:ext cx="889000" cy="19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28395</xdr:rowOff>
    </xdr:from>
    <xdr:to>
      <xdr:col>41</xdr:col>
      <xdr:colOff>50800</xdr:colOff>
      <xdr:row>34</xdr:row>
      <xdr:rowOff>110394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71895"/>
          <a:ext cx="889000" cy="76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144435</xdr:rowOff>
    </xdr:from>
    <xdr:to>
      <xdr:col>55</xdr:col>
      <xdr:colOff>50800</xdr:colOff>
      <xdr:row>33</xdr:row>
      <xdr:rowOff>74585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6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167312</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48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150561</xdr:rowOff>
    </xdr:from>
    <xdr:to>
      <xdr:col>50</xdr:col>
      <xdr:colOff>165100</xdr:colOff>
      <xdr:row>34</xdr:row>
      <xdr:rowOff>80711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97238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8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38996</xdr:rowOff>
    </xdr:from>
    <xdr:to>
      <xdr:col>46</xdr:col>
      <xdr:colOff>38100</xdr:colOff>
      <xdr:row>33</xdr:row>
      <xdr:rowOff>140596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6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157123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47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59594</xdr:rowOff>
    </xdr:from>
    <xdr:to>
      <xdr:col>41</xdr:col>
      <xdr:colOff>101600</xdr:colOff>
      <xdr:row>34</xdr:row>
      <xdr:rowOff>161194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8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6271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6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149045</xdr:rowOff>
    </xdr:from>
    <xdr:to>
      <xdr:col>36</xdr:col>
      <xdr:colOff>165100</xdr:colOff>
      <xdr:row>30</xdr:row>
      <xdr:rowOff>79195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95722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9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101196</xdr:rowOff>
    </xdr:from>
    <xdr:to>
      <xdr:col>55</xdr:col>
      <xdr:colOff>0</xdr:colOff>
      <xdr:row>53</xdr:row>
      <xdr:rowOff>119949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16596"/>
          <a:ext cx="838200" cy="19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119949</xdr:rowOff>
    </xdr:from>
    <xdr:to>
      <xdr:col>50</xdr:col>
      <xdr:colOff>114300</xdr:colOff>
      <xdr:row>53</xdr:row>
      <xdr:rowOff>150902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06799"/>
          <a:ext cx="8890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150902</xdr:rowOff>
    </xdr:from>
    <xdr:to>
      <xdr:col>45</xdr:col>
      <xdr:colOff>177800</xdr:colOff>
      <xdr:row>55</xdr:row>
      <xdr:rowOff>54516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237752"/>
          <a:ext cx="889000" cy="24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163992</xdr:rowOff>
    </xdr:from>
    <xdr:to>
      <xdr:col>41</xdr:col>
      <xdr:colOff>50800</xdr:colOff>
      <xdr:row>55</xdr:row>
      <xdr:rowOff>54516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50842"/>
          <a:ext cx="889000" cy="2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50396</xdr:rowOff>
    </xdr:from>
    <xdr:to>
      <xdr:col>55</xdr:col>
      <xdr:colOff>50800</xdr:colOff>
      <xdr:row>52</xdr:row>
      <xdr:rowOff>151996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73273</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1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69149</xdr:rowOff>
    </xdr:from>
    <xdr:to>
      <xdr:col>50</xdr:col>
      <xdr:colOff>165100</xdr:colOff>
      <xdr:row>53</xdr:row>
      <xdr:rowOff>170749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15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15826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93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100102</xdr:rowOff>
    </xdr:from>
    <xdr:to>
      <xdr:col>46</xdr:col>
      <xdr:colOff>38100</xdr:colOff>
      <xdr:row>54</xdr:row>
      <xdr:rowOff>30252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8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46779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96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3716</xdr:rowOff>
    </xdr:from>
    <xdr:to>
      <xdr:col>41</xdr:col>
      <xdr:colOff>101600</xdr:colOff>
      <xdr:row>55</xdr:row>
      <xdr:rowOff>105316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121843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113192</xdr:rowOff>
    </xdr:from>
    <xdr:to>
      <xdr:col>36</xdr:col>
      <xdr:colOff>165100</xdr:colOff>
      <xdr:row>54</xdr:row>
      <xdr:rowOff>43342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59869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97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38636</xdr:rowOff>
    </xdr:from>
    <xdr:to>
      <xdr:col>55</xdr:col>
      <xdr:colOff>0</xdr:colOff>
      <xdr:row>79</xdr:row>
      <xdr:rowOff>51374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83186"/>
          <a:ext cx="8382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164824</xdr:rowOff>
    </xdr:from>
    <xdr:to>
      <xdr:col>50</xdr:col>
      <xdr:colOff>114300</xdr:colOff>
      <xdr:row>79</xdr:row>
      <xdr:rowOff>51374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37924"/>
          <a:ext cx="889000" cy="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142095</xdr:rowOff>
    </xdr:from>
    <xdr:to>
      <xdr:col>45</xdr:col>
      <xdr:colOff>177800</xdr:colOff>
      <xdr:row>78</xdr:row>
      <xdr:rowOff>164824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15195"/>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39475</xdr:rowOff>
    </xdr:from>
    <xdr:to>
      <xdr:col>41</xdr:col>
      <xdr:colOff>50800</xdr:colOff>
      <xdr:row>78</xdr:row>
      <xdr:rowOff>142095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12575"/>
          <a:ext cx="889000" cy="10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159286</xdr:rowOff>
    </xdr:from>
    <xdr:to>
      <xdr:col>55</xdr:col>
      <xdr:colOff>50800</xdr:colOff>
      <xdr:row>79</xdr:row>
      <xdr:rowOff>89436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3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74213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4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574</xdr:rowOff>
    </xdr:from>
    <xdr:to>
      <xdr:col>50</xdr:col>
      <xdr:colOff>165100</xdr:colOff>
      <xdr:row>79</xdr:row>
      <xdr:rowOff>102174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93301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114024</xdr:rowOff>
    </xdr:from>
    <xdr:to>
      <xdr:col>46</xdr:col>
      <xdr:colOff>38100</xdr:colOff>
      <xdr:row>79</xdr:row>
      <xdr:rowOff>44174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35301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91295</xdr:rowOff>
    </xdr:from>
    <xdr:to>
      <xdr:col>41</xdr:col>
      <xdr:colOff>101600</xdr:colOff>
      <xdr:row>79</xdr:row>
      <xdr:rowOff>21445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12572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160125</xdr:rowOff>
    </xdr:from>
    <xdr:to>
      <xdr:col>36</xdr:col>
      <xdr:colOff>165100</xdr:colOff>
      <xdr:row>78</xdr:row>
      <xdr:rowOff>90275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6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81402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4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130683</xdr:rowOff>
    </xdr:from>
    <xdr:to>
      <xdr:col>55</xdr:col>
      <xdr:colOff>0</xdr:colOff>
      <xdr:row>91</xdr:row>
      <xdr:rowOff>76708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389733"/>
          <a:ext cx="838200" cy="2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76708</xdr:rowOff>
    </xdr:from>
    <xdr:to>
      <xdr:col>50</xdr:col>
      <xdr:colOff>114300</xdr:colOff>
      <xdr:row>91</xdr:row>
      <xdr:rowOff>150304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678658"/>
          <a:ext cx="889000" cy="7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150304</xdr:rowOff>
    </xdr:from>
    <xdr:to>
      <xdr:col>45</xdr:col>
      <xdr:colOff>177800</xdr:colOff>
      <xdr:row>94</xdr:row>
      <xdr:rowOff>74625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752254"/>
          <a:ext cx="889000" cy="4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110592</xdr:rowOff>
    </xdr:from>
    <xdr:to>
      <xdr:col>41</xdr:col>
      <xdr:colOff>50800</xdr:colOff>
      <xdr:row>94</xdr:row>
      <xdr:rowOff>74625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055442"/>
          <a:ext cx="889000" cy="1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79883</xdr:rowOff>
    </xdr:from>
    <xdr:to>
      <xdr:col>55</xdr:col>
      <xdr:colOff>50800</xdr:colOff>
      <xdr:row>90</xdr:row>
      <xdr:rowOff>10033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33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32910</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2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25908</xdr:rowOff>
    </xdr:from>
    <xdr:to>
      <xdr:col>50</xdr:col>
      <xdr:colOff>165100</xdr:colOff>
      <xdr:row>91</xdr:row>
      <xdr:rowOff>127508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6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144035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540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99504</xdr:rowOff>
    </xdr:from>
    <xdr:to>
      <xdr:col>46</xdr:col>
      <xdr:colOff>38100</xdr:colOff>
      <xdr:row>92</xdr:row>
      <xdr:rowOff>29654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7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46181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4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23825</xdr:rowOff>
    </xdr:from>
    <xdr:to>
      <xdr:col>41</xdr:col>
      <xdr:colOff>101600</xdr:colOff>
      <xdr:row>94</xdr:row>
      <xdr:rowOff>125425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141952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59792</xdr:rowOff>
    </xdr:from>
    <xdr:to>
      <xdr:col>36</xdr:col>
      <xdr:colOff>165100</xdr:colOff>
      <xdr:row>93</xdr:row>
      <xdr:rowOff>161392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6469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7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147320</xdr:rowOff>
    </xdr:from>
    <xdr:to>
      <xdr:col>85</xdr:col>
      <xdr:colOff>127000</xdr:colOff>
      <xdr:row>39</xdr:row>
      <xdr:rowOff>38812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319520"/>
          <a:ext cx="838200" cy="4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11417</xdr:rowOff>
    </xdr:from>
    <xdr:to>
      <xdr:col>81</xdr:col>
      <xdr:colOff>50800</xdr:colOff>
      <xdr:row>39</xdr:row>
      <xdr:rowOff>38812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97967"/>
          <a:ext cx="889000" cy="2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165189</xdr:rowOff>
    </xdr:from>
    <xdr:to>
      <xdr:col>76</xdr:col>
      <xdr:colOff>114300</xdr:colOff>
      <xdr:row>39</xdr:row>
      <xdr:rowOff>11417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80289"/>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6159</xdr:rowOff>
    </xdr:from>
    <xdr:to>
      <xdr:col>71</xdr:col>
      <xdr:colOff>177800</xdr:colOff>
      <xdr:row>38</xdr:row>
      <xdr:rowOff>165189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349809"/>
          <a:ext cx="889000" cy="3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96520</xdr:rowOff>
    </xdr:from>
    <xdr:to>
      <xdr:col>85</xdr:col>
      <xdr:colOff>177800</xdr:colOff>
      <xdr:row>37</xdr:row>
      <xdr:rowOff>26670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119397</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12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159462</xdr:rowOff>
    </xdr:from>
    <xdr:to>
      <xdr:col>81</xdr:col>
      <xdr:colOff>101600</xdr:colOff>
      <xdr:row>39</xdr:row>
      <xdr:rowOff>89612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80739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7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132067</xdr:rowOff>
    </xdr:from>
    <xdr:to>
      <xdr:col>76</xdr:col>
      <xdr:colOff>165100</xdr:colOff>
      <xdr:row>39</xdr:row>
      <xdr:rowOff>62217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53344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39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114389</xdr:rowOff>
    </xdr:from>
    <xdr:to>
      <xdr:col>72</xdr:col>
      <xdr:colOff>38100</xdr:colOff>
      <xdr:row>39</xdr:row>
      <xdr:rowOff>44539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35666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2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126809</xdr:rowOff>
    </xdr:from>
    <xdr:to>
      <xdr:col>67</xdr:col>
      <xdr:colOff>101600</xdr:colOff>
      <xdr:row>37</xdr:row>
      <xdr:rowOff>56959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29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73486</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0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129260</xdr:rowOff>
    </xdr:from>
    <xdr:to>
      <xdr:col>85</xdr:col>
      <xdr:colOff>126364</xdr:colOff>
      <xdr:row>77</xdr:row>
      <xdr:rowOff>136437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0760"/>
          <a:ext cx="1269" cy="1207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140264</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136437</xdr:rowOff>
    </xdr:from>
    <xdr:to>
      <xdr:col>86</xdr:col>
      <xdr:colOff>25400</xdr:colOff>
      <xdr:row>77</xdr:row>
      <xdr:rowOff>136437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3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75937</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129260</xdr:rowOff>
    </xdr:from>
    <xdr:to>
      <xdr:col>86</xdr:col>
      <xdr:colOff>25400</xdr:colOff>
      <xdr:row>70</xdr:row>
      <xdr:rowOff>129260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88062</xdr:rowOff>
    </xdr:from>
    <xdr:to>
      <xdr:col>85</xdr:col>
      <xdr:colOff>127000</xdr:colOff>
      <xdr:row>73</xdr:row>
      <xdr:rowOff>74879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432462"/>
          <a:ext cx="838200" cy="1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102696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124269</xdr:rowOff>
    </xdr:from>
    <xdr:to>
      <xdr:col>85</xdr:col>
      <xdr:colOff>177800</xdr:colOff>
      <xdr:row>75</xdr:row>
      <xdr:rowOff>54419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5588</xdr:rowOff>
    </xdr:from>
    <xdr:to>
      <xdr:col>81</xdr:col>
      <xdr:colOff>50800</xdr:colOff>
      <xdr:row>72</xdr:row>
      <xdr:rowOff>88062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178538"/>
          <a:ext cx="889000" cy="2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123025</xdr:rowOff>
    </xdr:from>
    <xdr:to>
      <xdr:col>81</xdr:col>
      <xdr:colOff>101600</xdr:colOff>
      <xdr:row>75</xdr:row>
      <xdr:rowOff>53175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44302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86779</xdr:rowOff>
    </xdr:from>
    <xdr:to>
      <xdr:col>76</xdr:col>
      <xdr:colOff>114300</xdr:colOff>
      <xdr:row>71</xdr:row>
      <xdr:rowOff>5588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088279"/>
          <a:ext cx="8890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137299</xdr:rowOff>
    </xdr:from>
    <xdr:to>
      <xdr:col>76</xdr:col>
      <xdr:colOff>165100</xdr:colOff>
      <xdr:row>75</xdr:row>
      <xdr:rowOff>67449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58576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44691</xdr:rowOff>
    </xdr:from>
    <xdr:to>
      <xdr:col>71</xdr:col>
      <xdr:colOff>177800</xdr:colOff>
      <xdr:row>70</xdr:row>
      <xdr:rowOff>86779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046191"/>
          <a:ext cx="889000" cy="4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143142</xdr:rowOff>
    </xdr:from>
    <xdr:to>
      <xdr:col>72</xdr:col>
      <xdr:colOff>38100</xdr:colOff>
      <xdr:row>75</xdr:row>
      <xdr:rowOff>73292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64419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154216</xdr:rowOff>
    </xdr:from>
    <xdr:to>
      <xdr:col>67</xdr:col>
      <xdr:colOff>101600</xdr:colOff>
      <xdr:row>75</xdr:row>
      <xdr:rowOff>84366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75493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24079</xdr:rowOff>
    </xdr:from>
    <xdr:to>
      <xdr:col>85</xdr:col>
      <xdr:colOff>177800</xdr:colOff>
      <xdr:row>73</xdr:row>
      <xdr:rowOff>125679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53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46956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37262</xdr:rowOff>
    </xdr:from>
    <xdr:to>
      <xdr:col>81</xdr:col>
      <xdr:colOff>101600</xdr:colOff>
      <xdr:row>72</xdr:row>
      <xdr:rowOff>138862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38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155389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15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126238</xdr:rowOff>
    </xdr:from>
    <xdr:to>
      <xdr:col>76</xdr:col>
      <xdr:colOff>165100</xdr:colOff>
      <xdr:row>71</xdr:row>
      <xdr:rowOff>56388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12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72915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190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35979</xdr:rowOff>
    </xdr:from>
    <xdr:to>
      <xdr:col>72</xdr:col>
      <xdr:colOff>38100</xdr:colOff>
      <xdr:row>70</xdr:row>
      <xdr:rowOff>137579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0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154106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181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165341</xdr:rowOff>
    </xdr:from>
    <xdr:to>
      <xdr:col>67</xdr:col>
      <xdr:colOff>101600</xdr:colOff>
      <xdr:row>70</xdr:row>
      <xdr:rowOff>95491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19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112018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177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117773</xdr:rowOff>
    </xdr:from>
    <xdr:to>
      <xdr:col>85</xdr:col>
      <xdr:colOff>126364</xdr:colOff>
      <xdr:row>98</xdr:row>
      <xdr:rowOff>126839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6234073"/>
          <a:ext cx="1269" cy="6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130666</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126839</xdr:rowOff>
    </xdr:from>
    <xdr:to>
      <xdr:col>86</xdr:col>
      <xdr:colOff>25400</xdr:colOff>
      <xdr:row>98</xdr:row>
      <xdr:rowOff>126839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2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64450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600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117773</xdr:rowOff>
    </xdr:from>
    <xdr:to>
      <xdr:col>86</xdr:col>
      <xdr:colOff>25400</xdr:colOff>
      <xdr:row>94</xdr:row>
      <xdr:rowOff>117773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23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81480</xdr:rowOff>
    </xdr:from>
    <xdr:to>
      <xdr:col>85</xdr:col>
      <xdr:colOff>127000</xdr:colOff>
      <xdr:row>95</xdr:row>
      <xdr:rowOff>163237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5854880"/>
          <a:ext cx="838200" cy="59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112878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4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134451</xdr:rowOff>
    </xdr:from>
    <xdr:to>
      <xdr:col>85</xdr:col>
      <xdr:colOff>177800</xdr:colOff>
      <xdr:row>98</xdr:row>
      <xdr:rowOff>64601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81480</xdr:rowOff>
    </xdr:from>
    <xdr:to>
      <xdr:col>81</xdr:col>
      <xdr:colOff>50800</xdr:colOff>
      <xdr:row>96</xdr:row>
      <xdr:rowOff>6604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5854880"/>
          <a:ext cx="889000" cy="6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142123</xdr:rowOff>
    </xdr:from>
    <xdr:to>
      <xdr:col>81</xdr:col>
      <xdr:colOff>101600</xdr:colOff>
      <xdr:row>98</xdr:row>
      <xdr:rowOff>72273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63400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6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6604</xdr:rowOff>
    </xdr:from>
    <xdr:to>
      <xdr:col>76</xdr:col>
      <xdr:colOff>114300</xdr:colOff>
      <xdr:row>96</xdr:row>
      <xdr:rowOff>34919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465804"/>
          <a:ext cx="889000" cy="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141070</xdr:rowOff>
    </xdr:from>
    <xdr:to>
      <xdr:col>76</xdr:col>
      <xdr:colOff>165100</xdr:colOff>
      <xdr:row>98</xdr:row>
      <xdr:rowOff>71220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62347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34919</xdr:rowOff>
    </xdr:from>
    <xdr:to>
      <xdr:col>71</xdr:col>
      <xdr:colOff>177800</xdr:colOff>
      <xdr:row>97</xdr:row>
      <xdr:rowOff>5462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494119"/>
          <a:ext cx="889000" cy="1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127209</xdr:rowOff>
    </xdr:from>
    <xdr:to>
      <xdr:col>72</xdr:col>
      <xdr:colOff>38100</xdr:colOff>
      <xdr:row>98</xdr:row>
      <xdr:rowOff>57359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48486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163085</xdr:rowOff>
    </xdr:from>
    <xdr:to>
      <xdr:col>67</xdr:col>
      <xdr:colOff>101600</xdr:colOff>
      <xdr:row>98</xdr:row>
      <xdr:rowOff>93235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84362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112437</xdr:rowOff>
    </xdr:from>
    <xdr:to>
      <xdr:col>85</xdr:col>
      <xdr:colOff>177800</xdr:colOff>
      <xdr:row>96</xdr:row>
      <xdr:rowOff>42587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4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135314</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25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30680</xdr:rowOff>
    </xdr:from>
    <xdr:to>
      <xdr:col>81</xdr:col>
      <xdr:colOff>101600</xdr:colOff>
      <xdr:row>92</xdr:row>
      <xdr:rowOff>132280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80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148807</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557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127254</xdr:rowOff>
    </xdr:from>
    <xdr:to>
      <xdr:col>76</xdr:col>
      <xdr:colOff>165100</xdr:colOff>
      <xdr:row>96</xdr:row>
      <xdr:rowOff>57404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73931</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155569</xdr:rowOff>
    </xdr:from>
    <xdr:to>
      <xdr:col>72</xdr:col>
      <xdr:colOff>38100</xdr:colOff>
      <xdr:row>96</xdr:row>
      <xdr:rowOff>85719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4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102246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2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126112</xdr:rowOff>
    </xdr:from>
    <xdr:to>
      <xdr:col>67</xdr:col>
      <xdr:colOff>101600</xdr:colOff>
      <xdr:row>97</xdr:row>
      <xdr:rowOff>56262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72789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6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63850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064600"/>
          <a:ext cx="838200" cy="59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13050</xdr:rowOff>
    </xdr:from>
    <xdr:to>
      <xdr:col>116</xdr:col>
      <xdr:colOff>114300</xdr:colOff>
      <xdr:row>35</xdr:row>
      <xdr:rowOff>114650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0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35927</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86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166294</xdr:rowOff>
    </xdr:from>
    <xdr:to>
      <xdr:col>116</xdr:col>
      <xdr:colOff>63500</xdr:colOff>
      <xdr:row>55</xdr:row>
      <xdr:rowOff>13627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424594"/>
          <a:ext cx="8382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31648</xdr:rowOff>
    </xdr:from>
    <xdr:to>
      <xdr:col>111</xdr:col>
      <xdr:colOff>177800</xdr:colOff>
      <xdr:row>55</xdr:row>
      <xdr:rowOff>13627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118498"/>
          <a:ext cx="889000" cy="3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156273</xdr:rowOff>
    </xdr:from>
    <xdr:to>
      <xdr:col>107</xdr:col>
      <xdr:colOff>50800</xdr:colOff>
      <xdr:row>53</xdr:row>
      <xdr:rowOff>31648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071673"/>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39878</xdr:rowOff>
    </xdr:from>
    <xdr:to>
      <xdr:col>102</xdr:col>
      <xdr:colOff>114300</xdr:colOff>
      <xdr:row>52</xdr:row>
      <xdr:rowOff>156273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8955278"/>
          <a:ext cx="889000" cy="1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115494</xdr:rowOff>
    </xdr:from>
    <xdr:to>
      <xdr:col>116</xdr:col>
      <xdr:colOff>114300</xdr:colOff>
      <xdr:row>55</xdr:row>
      <xdr:rowOff>45644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37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138371</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2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134277</xdr:rowOff>
    </xdr:from>
    <xdr:to>
      <xdr:col>112</xdr:col>
      <xdr:colOff>38100</xdr:colOff>
      <xdr:row>55</xdr:row>
      <xdr:rowOff>64427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80954</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16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152298</xdr:rowOff>
    </xdr:from>
    <xdr:to>
      <xdr:col>107</xdr:col>
      <xdr:colOff>101600</xdr:colOff>
      <xdr:row>53</xdr:row>
      <xdr:rowOff>82448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0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98975</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8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105473</xdr:rowOff>
    </xdr:from>
    <xdr:to>
      <xdr:col>102</xdr:col>
      <xdr:colOff>165100</xdr:colOff>
      <xdr:row>53</xdr:row>
      <xdr:rowOff>35623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0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52150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7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160528</xdr:rowOff>
    </xdr:from>
    <xdr:to>
      <xdr:col>98</xdr:col>
      <xdr:colOff>38100</xdr:colOff>
      <xdr:row>52</xdr:row>
      <xdr:rowOff>90678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89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107205</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867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142748</xdr:rowOff>
    </xdr:from>
    <xdr:to>
      <xdr:col>116</xdr:col>
      <xdr:colOff>62864</xdr:colOff>
      <xdr:row>78</xdr:row>
      <xdr:rowOff>165512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487148"/>
          <a:ext cx="1269" cy="105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169339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4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165512</xdr:rowOff>
    </xdr:from>
    <xdr:to>
      <xdr:col>116</xdr:col>
      <xdr:colOff>152400</xdr:colOff>
      <xdr:row>78</xdr:row>
      <xdr:rowOff>165512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89425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26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142748</xdr:rowOff>
    </xdr:from>
    <xdr:to>
      <xdr:col>116</xdr:col>
      <xdr:colOff>152400</xdr:colOff>
      <xdr:row>72</xdr:row>
      <xdr:rowOff>142748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48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60681</xdr:rowOff>
    </xdr:from>
    <xdr:to>
      <xdr:col>116</xdr:col>
      <xdr:colOff>63500</xdr:colOff>
      <xdr:row>74</xdr:row>
      <xdr:rowOff>87275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062181"/>
          <a:ext cx="838200" cy="7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480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30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22053</xdr:rowOff>
    </xdr:from>
    <xdr:to>
      <xdr:col>116</xdr:col>
      <xdr:colOff>114300</xdr:colOff>
      <xdr:row>76</xdr:row>
      <xdr:rowOff>123653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5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60681</xdr:rowOff>
    </xdr:from>
    <xdr:to>
      <xdr:col>111</xdr:col>
      <xdr:colOff>177800</xdr:colOff>
      <xdr:row>70</xdr:row>
      <xdr:rowOff>121374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062181"/>
          <a:ext cx="8890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27884</xdr:rowOff>
    </xdr:from>
    <xdr:to>
      <xdr:col>112</xdr:col>
      <xdr:colOff>38100</xdr:colOff>
      <xdr:row>76</xdr:row>
      <xdr:rowOff>129484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120611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121374</xdr:rowOff>
    </xdr:from>
    <xdr:to>
      <xdr:col>107</xdr:col>
      <xdr:colOff>50800</xdr:colOff>
      <xdr:row>70</xdr:row>
      <xdr:rowOff>158655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122874"/>
          <a:ext cx="8890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34341</xdr:rowOff>
    </xdr:from>
    <xdr:to>
      <xdr:col>107</xdr:col>
      <xdr:colOff>101600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158655</xdr:rowOff>
    </xdr:from>
    <xdr:to>
      <xdr:col>102</xdr:col>
      <xdr:colOff>114300</xdr:colOff>
      <xdr:row>71</xdr:row>
      <xdr:rowOff>44069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160155"/>
          <a:ext cx="889000" cy="5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44208</xdr:rowOff>
    </xdr:from>
    <xdr:to>
      <xdr:col>102</xdr:col>
      <xdr:colOff>165100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36475</xdr:rowOff>
    </xdr:from>
    <xdr:to>
      <xdr:col>116</xdr:col>
      <xdr:colOff>114300</xdr:colOff>
      <xdr:row>74</xdr:row>
      <xdr:rowOff>138075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59352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7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9881</xdr:rowOff>
    </xdr:from>
    <xdr:to>
      <xdr:col>112</xdr:col>
      <xdr:colOff>38100</xdr:colOff>
      <xdr:row>70</xdr:row>
      <xdr:rowOff>111481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0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128008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23795" y="1178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70574</xdr:rowOff>
    </xdr:from>
    <xdr:to>
      <xdr:col>107</xdr:col>
      <xdr:colOff>101600</xdr:colOff>
      <xdr:row>71</xdr:row>
      <xdr:rowOff>724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0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17251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18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107855</xdr:rowOff>
    </xdr:from>
    <xdr:to>
      <xdr:col>102</xdr:col>
      <xdr:colOff>165100</xdr:colOff>
      <xdr:row>71</xdr:row>
      <xdr:rowOff>38005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1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54532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188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164719</xdr:rowOff>
    </xdr:from>
    <xdr:to>
      <xdr:col>98</xdr:col>
      <xdr:colOff>38100</xdr:colOff>
      <xdr:row>71</xdr:row>
      <xdr:rowOff>94869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16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111396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19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人件費では、職員数の大きな変動はなかったものの、人事院勧告に伴う人件費の改定により前年度比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億円増と高止まりが続いている。維持補修費の増については、除雪経費や融雪装置にかかる電気代の高騰により前年度比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過去最大の決算になったことが主な要因である。扶助費については、国の施策である定額減税調整給付金の実施や、物価・人件費の高騰などによる私立保育所運営負担金の増、児童手当の支給額や対象年齢の引き上げに伴う増などが要因となっている。補助費等での大幅な増は、下水道事業の法的化により企業会計への繰入にかかる計上科目が繰出金から負担金に変更されたことや、市内企業が実施する大型投資事業への補助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億円増などがある。普通建設事業費（うち更新整備）ではデジタル防災行政無線整備にかかる事業費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が大きく影響しコスト増となっているが、更新整備事業については、衛生施設や学校・教育施設等、老朽化し再整備を必要とする市有施設が多く、類似団体よりコストが膨らむ傾向は続くと考えている。積立金（貯金）にお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基金再編に伴う反動減により大きくコストダウンする形となった。公債費については、合併特例期間中に進めてきた大型投資事業に対する地方債償還が順次終了してきたことで減少傾向が続いてき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新たな大型事業の償還が始まることから、今後は微増傾向となる見通しである。国債金利の上昇を背景に、地方債の借入条件や将来の公債費負担が変動するリスクが高まる中、将来の金利上昇を想定した公債費の見通しを持ちつつ、起債管理の徹底に努め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広大な面積を有し、広範囲を網羅した行政運営が必要な当市は、必然的に住民一人当たりのコストの人件費・物件費等が類似団体の平均よりも高い水準となる。市内類似施設等の在り方や公共施設の統廃合に向けて地域住民と共に検討を進め、今後の費用抑制につなげ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21,674
21,415
792.53
24,183,488
22,839,287
1,133,027
10,500,485
10,546,277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2349</xdr:rowOff>
    </xdr:from>
    <xdr:to>
      <xdr:col>24</xdr:col>
      <xdr:colOff>63500</xdr:colOff>
      <xdr:row>36</xdr:row>
      <xdr:rowOff>3492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45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3492</xdr:rowOff>
    </xdr:from>
    <xdr:to>
      <xdr:col>19</xdr:col>
      <xdr:colOff>177800</xdr:colOff>
      <xdr:row>36</xdr:row>
      <xdr:rowOff>73978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5692"/>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64834</xdr:rowOff>
    </xdr:from>
    <xdr:to>
      <xdr:col>15</xdr:col>
      <xdr:colOff>50800</xdr:colOff>
      <xdr:row>36</xdr:row>
      <xdr:rowOff>73978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70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64834</xdr:rowOff>
    </xdr:from>
    <xdr:to>
      <xdr:col>10</xdr:col>
      <xdr:colOff>114300</xdr:colOff>
      <xdr:row>36</xdr:row>
      <xdr:rowOff>73787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7034"/>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122999</xdr:rowOff>
    </xdr:from>
    <xdr:to>
      <xdr:col>24</xdr:col>
      <xdr:colOff>114300</xdr:colOff>
      <xdr:row>36</xdr:row>
      <xdr:rowOff>53149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145876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124142</xdr:rowOff>
    </xdr:from>
    <xdr:to>
      <xdr:col>20</xdr:col>
      <xdr:colOff>38100</xdr:colOff>
      <xdr:row>36</xdr:row>
      <xdr:rowOff>54292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70819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23178</xdr:rowOff>
    </xdr:from>
    <xdr:to>
      <xdr:col>15</xdr:col>
      <xdr:colOff>101600</xdr:colOff>
      <xdr:row>36</xdr:row>
      <xdr:rowOff>124778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115905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14034</xdr:rowOff>
    </xdr:from>
    <xdr:to>
      <xdr:col>10</xdr:col>
      <xdr:colOff>165100</xdr:colOff>
      <xdr:row>36</xdr:row>
      <xdr:rowOff>115634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106761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22987</xdr:rowOff>
    </xdr:from>
    <xdr:to>
      <xdr:col>6</xdr:col>
      <xdr:colOff>38100</xdr:colOff>
      <xdr:row>36</xdr:row>
      <xdr:rowOff>124587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141114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7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128354</xdr:rowOff>
    </xdr:from>
    <xdr:to>
      <xdr:col>24</xdr:col>
      <xdr:colOff>63500</xdr:colOff>
      <xdr:row>53</xdr:row>
      <xdr:rowOff>38967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700854"/>
          <a:ext cx="838200" cy="4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128354</xdr:rowOff>
    </xdr:from>
    <xdr:to>
      <xdr:col>19</xdr:col>
      <xdr:colOff>177800</xdr:colOff>
      <xdr:row>53</xdr:row>
      <xdr:rowOff>151660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700854"/>
          <a:ext cx="889000" cy="53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151660</xdr:rowOff>
    </xdr:from>
    <xdr:to>
      <xdr:col>15</xdr:col>
      <xdr:colOff>50800</xdr:colOff>
      <xdr:row>54</xdr:row>
      <xdr:rowOff>51636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238510"/>
          <a:ext cx="889000" cy="7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168991</xdr:rowOff>
    </xdr:from>
    <xdr:to>
      <xdr:col>10</xdr:col>
      <xdr:colOff>114300</xdr:colOff>
      <xdr:row>54</xdr:row>
      <xdr:rowOff>51636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84391"/>
          <a:ext cx="889000" cy="22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159617</xdr:rowOff>
    </xdr:from>
    <xdr:to>
      <xdr:col>24</xdr:col>
      <xdr:colOff>114300</xdr:colOff>
      <xdr:row>53</xdr:row>
      <xdr:rowOff>89767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7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11044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2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77554</xdr:rowOff>
    </xdr:from>
    <xdr:to>
      <xdr:col>20</xdr:col>
      <xdr:colOff>38100</xdr:colOff>
      <xdr:row>51</xdr:row>
      <xdr:rowOff>7704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6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24231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42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100860</xdr:rowOff>
    </xdr:from>
    <xdr:to>
      <xdr:col>15</xdr:col>
      <xdr:colOff>101600</xdr:colOff>
      <xdr:row>54</xdr:row>
      <xdr:rowOff>31010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47537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9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836</xdr:rowOff>
    </xdr:from>
    <xdr:to>
      <xdr:col>10</xdr:col>
      <xdr:colOff>165100</xdr:colOff>
      <xdr:row>54</xdr:row>
      <xdr:rowOff>102436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5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118963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118191</xdr:rowOff>
    </xdr:from>
    <xdr:to>
      <xdr:col>6</xdr:col>
      <xdr:colOff>38100</xdr:colOff>
      <xdr:row>53</xdr:row>
      <xdr:rowOff>48341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64868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0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106945</xdr:rowOff>
    </xdr:from>
    <xdr:to>
      <xdr:col>24</xdr:col>
      <xdr:colOff>63500</xdr:colOff>
      <xdr:row>76</xdr:row>
      <xdr:rowOff>4956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5695"/>
          <a:ext cx="838200" cy="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4956</xdr:rowOff>
    </xdr:from>
    <xdr:to>
      <xdr:col>19</xdr:col>
      <xdr:colOff>177800</xdr:colOff>
      <xdr:row>76</xdr:row>
      <xdr:rowOff>171355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35156"/>
          <a:ext cx="889000" cy="1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171214</xdr:rowOff>
    </xdr:from>
    <xdr:to>
      <xdr:col>15</xdr:col>
      <xdr:colOff>50800</xdr:colOff>
      <xdr:row>76</xdr:row>
      <xdr:rowOff>171355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01414"/>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171214</xdr:rowOff>
    </xdr:from>
    <xdr:to>
      <xdr:col>10</xdr:col>
      <xdr:colOff>114300</xdr:colOff>
      <xdr:row>77</xdr:row>
      <xdr:rowOff>145709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01414"/>
          <a:ext cx="889000" cy="1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56145</xdr:rowOff>
    </xdr:from>
    <xdr:to>
      <xdr:col>24</xdr:col>
      <xdr:colOff>114300</xdr:colOff>
      <xdr:row>75</xdr:row>
      <xdr:rowOff>157745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79022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125606</xdr:rowOff>
    </xdr:from>
    <xdr:to>
      <xdr:col>20</xdr:col>
      <xdr:colOff>38100</xdr:colOff>
      <xdr:row>76</xdr:row>
      <xdr:rowOff>55756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72283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5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120555</xdr:rowOff>
    </xdr:from>
    <xdr:to>
      <xdr:col>15</xdr:col>
      <xdr:colOff>101600</xdr:colOff>
      <xdr:row>77</xdr:row>
      <xdr:rowOff>50705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2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120414</xdr:rowOff>
    </xdr:from>
    <xdr:to>
      <xdr:col>10</xdr:col>
      <xdr:colOff>165100</xdr:colOff>
      <xdr:row>77</xdr:row>
      <xdr:rowOff>50564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5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67091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94909</xdr:rowOff>
    </xdr:from>
    <xdr:to>
      <xdr:col>6</xdr:col>
      <xdr:colOff>38100</xdr:colOff>
      <xdr:row>78</xdr:row>
      <xdr:rowOff>25059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41586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7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19444</xdr:rowOff>
    </xdr:from>
    <xdr:to>
      <xdr:col>24</xdr:col>
      <xdr:colOff>63500</xdr:colOff>
      <xdr:row>95</xdr:row>
      <xdr:rowOff>79730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07194"/>
          <a:ext cx="838200" cy="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3327</xdr:rowOff>
    </xdr:from>
    <xdr:to>
      <xdr:col>19</xdr:col>
      <xdr:colOff>177800</xdr:colOff>
      <xdr:row>95</xdr:row>
      <xdr:rowOff>19444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91077"/>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3327</xdr:rowOff>
    </xdr:from>
    <xdr:to>
      <xdr:col>15</xdr:col>
      <xdr:colOff>50800</xdr:colOff>
      <xdr:row>96</xdr:row>
      <xdr:rowOff>22137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91077"/>
          <a:ext cx="889000" cy="19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22137</xdr:rowOff>
    </xdr:from>
    <xdr:to>
      <xdr:col>10</xdr:col>
      <xdr:colOff>114300</xdr:colOff>
      <xdr:row>96</xdr:row>
      <xdr:rowOff>170168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81337"/>
          <a:ext cx="889000" cy="1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28930</xdr:rowOff>
    </xdr:from>
    <xdr:to>
      <xdr:col>24</xdr:col>
      <xdr:colOff>114300</xdr:colOff>
      <xdr:row>95</xdr:row>
      <xdr:rowOff>130530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51807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140094</xdr:rowOff>
    </xdr:from>
    <xdr:to>
      <xdr:col>20</xdr:col>
      <xdr:colOff>38100</xdr:colOff>
      <xdr:row>95</xdr:row>
      <xdr:rowOff>70244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86771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123977</xdr:rowOff>
    </xdr:from>
    <xdr:to>
      <xdr:col>15</xdr:col>
      <xdr:colOff>101600</xdr:colOff>
      <xdr:row>95</xdr:row>
      <xdr:rowOff>54127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70654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142787</xdr:rowOff>
    </xdr:from>
    <xdr:to>
      <xdr:col>10</xdr:col>
      <xdr:colOff>165100</xdr:colOff>
      <xdr:row>96</xdr:row>
      <xdr:rowOff>72937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89464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119368</xdr:rowOff>
    </xdr:from>
    <xdr:to>
      <xdr:col>6</xdr:col>
      <xdr:colOff>38100</xdr:colOff>
      <xdr:row>97</xdr:row>
      <xdr:rowOff>49518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66045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86142</xdr:rowOff>
    </xdr:from>
    <xdr:to>
      <xdr:col>55</xdr:col>
      <xdr:colOff>0</xdr:colOff>
      <xdr:row>38</xdr:row>
      <xdr:rowOff>3193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29792"/>
          <a:ext cx="8382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166479</xdr:rowOff>
    </xdr:from>
    <xdr:to>
      <xdr:col>50</xdr:col>
      <xdr:colOff>114300</xdr:colOff>
      <xdr:row>38</xdr:row>
      <xdr:rowOff>3193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1012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51199</xdr:rowOff>
    </xdr:from>
    <xdr:to>
      <xdr:col>45</xdr:col>
      <xdr:colOff>177800</xdr:colOff>
      <xdr:row>37</xdr:row>
      <xdr:rowOff>166479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94849"/>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93000</xdr:rowOff>
    </xdr:from>
    <xdr:to>
      <xdr:col>41</xdr:col>
      <xdr:colOff>50800</xdr:colOff>
      <xdr:row>37</xdr:row>
      <xdr:rowOff>51199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265200"/>
          <a:ext cx="889000" cy="1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35342</xdr:rowOff>
    </xdr:from>
    <xdr:to>
      <xdr:col>55</xdr:col>
      <xdr:colOff>50800</xdr:colOff>
      <xdr:row>37</xdr:row>
      <xdr:rowOff>136942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58219</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3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123843</xdr:rowOff>
    </xdr:from>
    <xdr:to>
      <xdr:col>50</xdr:col>
      <xdr:colOff>165100</xdr:colOff>
      <xdr:row>38</xdr:row>
      <xdr:rowOff>53994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45120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6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115679</xdr:rowOff>
    </xdr:from>
    <xdr:to>
      <xdr:col>46</xdr:col>
      <xdr:colOff>38100</xdr:colOff>
      <xdr:row>38</xdr:row>
      <xdr:rowOff>45829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36956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5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399</xdr:rowOff>
    </xdr:from>
    <xdr:to>
      <xdr:col>41</xdr:col>
      <xdr:colOff>101600</xdr:colOff>
      <xdr:row>37</xdr:row>
      <xdr:rowOff>101999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118526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1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42200</xdr:rowOff>
    </xdr:from>
    <xdr:to>
      <xdr:col>36</xdr:col>
      <xdr:colOff>165100</xdr:colOff>
      <xdr:row>36</xdr:row>
      <xdr:rowOff>143800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160327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106687</xdr:rowOff>
    </xdr:from>
    <xdr:to>
      <xdr:col>55</xdr:col>
      <xdr:colOff>0</xdr:colOff>
      <xdr:row>54</xdr:row>
      <xdr:rowOff>55175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193537"/>
          <a:ext cx="838200" cy="1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104915</xdr:rowOff>
    </xdr:from>
    <xdr:to>
      <xdr:col>50</xdr:col>
      <xdr:colOff>114300</xdr:colOff>
      <xdr:row>53</xdr:row>
      <xdr:rowOff>106687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020315"/>
          <a:ext cx="889000" cy="17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104915</xdr:rowOff>
    </xdr:from>
    <xdr:to>
      <xdr:col>45</xdr:col>
      <xdr:colOff>177800</xdr:colOff>
      <xdr:row>53</xdr:row>
      <xdr:rowOff>130518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020315"/>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130518</xdr:rowOff>
    </xdr:from>
    <xdr:to>
      <xdr:col>41</xdr:col>
      <xdr:colOff>50800</xdr:colOff>
      <xdr:row>53</xdr:row>
      <xdr:rowOff>141319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217368"/>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4375</xdr:rowOff>
    </xdr:from>
    <xdr:to>
      <xdr:col>55</xdr:col>
      <xdr:colOff>50800</xdr:colOff>
      <xdr:row>54</xdr:row>
      <xdr:rowOff>105975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2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27252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1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55887</xdr:rowOff>
    </xdr:from>
    <xdr:to>
      <xdr:col>50</xdr:col>
      <xdr:colOff>165100</xdr:colOff>
      <xdr:row>53</xdr:row>
      <xdr:rowOff>157487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1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2564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9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54115</xdr:rowOff>
    </xdr:from>
    <xdr:to>
      <xdr:col>46</xdr:col>
      <xdr:colOff>38100</xdr:colOff>
      <xdr:row>52</xdr:row>
      <xdr:rowOff>155715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89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792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74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79718</xdr:rowOff>
    </xdr:from>
    <xdr:to>
      <xdr:col>41</xdr:col>
      <xdr:colOff>101600</xdr:colOff>
      <xdr:row>54</xdr:row>
      <xdr:rowOff>9868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26395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4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90519</xdr:rowOff>
    </xdr:from>
    <xdr:to>
      <xdr:col>36</xdr:col>
      <xdr:colOff>165100</xdr:colOff>
      <xdr:row>54</xdr:row>
      <xdr:rowOff>20669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37196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149244</xdr:rowOff>
    </xdr:from>
    <xdr:to>
      <xdr:col>55</xdr:col>
      <xdr:colOff>0</xdr:colOff>
      <xdr:row>73</xdr:row>
      <xdr:rowOff>93618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322194"/>
          <a:ext cx="838200" cy="28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6883</xdr:rowOff>
    </xdr:from>
    <xdr:to>
      <xdr:col>50</xdr:col>
      <xdr:colOff>114300</xdr:colOff>
      <xdr:row>73</xdr:row>
      <xdr:rowOff>93618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351283"/>
          <a:ext cx="889000" cy="25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171399</xdr:rowOff>
    </xdr:from>
    <xdr:to>
      <xdr:col>45</xdr:col>
      <xdr:colOff>177800</xdr:colOff>
      <xdr:row>72</xdr:row>
      <xdr:rowOff>6883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344349"/>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169208</xdr:rowOff>
    </xdr:from>
    <xdr:to>
      <xdr:col>41</xdr:col>
      <xdr:colOff>50800</xdr:colOff>
      <xdr:row>71</xdr:row>
      <xdr:rowOff>171399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1999258"/>
          <a:ext cx="889000" cy="34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98444</xdr:rowOff>
    </xdr:from>
    <xdr:to>
      <xdr:col>55</xdr:col>
      <xdr:colOff>50800</xdr:colOff>
      <xdr:row>72</xdr:row>
      <xdr:rowOff>28594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27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51471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2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42818</xdr:rowOff>
    </xdr:from>
    <xdr:to>
      <xdr:col>50</xdr:col>
      <xdr:colOff>165100</xdr:colOff>
      <xdr:row>73</xdr:row>
      <xdr:rowOff>144418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5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160945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3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127533</xdr:rowOff>
    </xdr:from>
    <xdr:to>
      <xdr:col>46</xdr:col>
      <xdr:colOff>38100</xdr:colOff>
      <xdr:row>72</xdr:row>
      <xdr:rowOff>57683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3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74210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0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120599</xdr:rowOff>
    </xdr:from>
    <xdr:to>
      <xdr:col>41</xdr:col>
      <xdr:colOff>101600</xdr:colOff>
      <xdr:row>72</xdr:row>
      <xdr:rowOff>50749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2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67276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06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118408</xdr:rowOff>
    </xdr:from>
    <xdr:to>
      <xdr:col>36</xdr:col>
      <xdr:colOff>165100</xdr:colOff>
      <xdr:row>70</xdr:row>
      <xdr:rowOff>48558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19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65085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17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153060</xdr:rowOff>
    </xdr:from>
    <xdr:to>
      <xdr:col>55</xdr:col>
      <xdr:colOff>0</xdr:colOff>
      <xdr:row>92</xdr:row>
      <xdr:rowOff>8052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412110"/>
          <a:ext cx="838200" cy="3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8052</xdr:rowOff>
    </xdr:from>
    <xdr:to>
      <xdr:col>50</xdr:col>
      <xdr:colOff>114300</xdr:colOff>
      <xdr:row>93</xdr:row>
      <xdr:rowOff>34722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781452"/>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65760</xdr:rowOff>
    </xdr:from>
    <xdr:to>
      <xdr:col>45</xdr:col>
      <xdr:colOff>177800</xdr:colOff>
      <xdr:row>93</xdr:row>
      <xdr:rowOff>34722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839160"/>
          <a:ext cx="889000" cy="14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14046</xdr:rowOff>
    </xdr:from>
    <xdr:to>
      <xdr:col>41</xdr:col>
      <xdr:colOff>50800</xdr:colOff>
      <xdr:row>92</xdr:row>
      <xdr:rowOff>65760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5787446"/>
          <a:ext cx="889000" cy="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102260</xdr:rowOff>
    </xdr:from>
    <xdr:to>
      <xdr:col>55</xdr:col>
      <xdr:colOff>50800</xdr:colOff>
      <xdr:row>90</xdr:row>
      <xdr:rowOff>32410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3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55287</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3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128702</xdr:rowOff>
    </xdr:from>
    <xdr:to>
      <xdr:col>50</xdr:col>
      <xdr:colOff>165100</xdr:colOff>
      <xdr:row>92</xdr:row>
      <xdr:rowOff>58852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73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75379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50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155372</xdr:rowOff>
    </xdr:from>
    <xdr:to>
      <xdr:col>46</xdr:col>
      <xdr:colOff>38100</xdr:colOff>
      <xdr:row>93</xdr:row>
      <xdr:rowOff>85522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9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102049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70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14960</xdr:rowOff>
    </xdr:from>
    <xdr:to>
      <xdr:col>41</xdr:col>
      <xdr:colOff>101600</xdr:colOff>
      <xdr:row>92</xdr:row>
      <xdr:rowOff>116560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133087</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56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134696</xdr:rowOff>
    </xdr:from>
    <xdr:to>
      <xdr:col>36</xdr:col>
      <xdr:colOff>165100</xdr:colOff>
      <xdr:row>92</xdr:row>
      <xdr:rowOff>64846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7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81373</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551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7150</xdr:rowOff>
    </xdr:from>
    <xdr:to>
      <xdr:col>85</xdr:col>
      <xdr:colOff>127000</xdr:colOff>
      <xdr:row>34</xdr:row>
      <xdr:rowOff>16675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493550"/>
          <a:ext cx="8382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1625</xdr:rowOff>
    </xdr:from>
    <xdr:to>
      <xdr:col>81</xdr:col>
      <xdr:colOff>50800</xdr:colOff>
      <xdr:row>34</xdr:row>
      <xdr:rowOff>16675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830925"/>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1625</xdr:rowOff>
    </xdr:from>
    <xdr:to>
      <xdr:col>76</xdr:col>
      <xdr:colOff>114300</xdr:colOff>
      <xdr:row>34</xdr:row>
      <xdr:rowOff>167170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830925"/>
          <a:ext cx="889000" cy="1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82588</xdr:rowOff>
    </xdr:from>
    <xdr:to>
      <xdr:col>71</xdr:col>
      <xdr:colOff>177800</xdr:colOff>
      <xdr:row>34</xdr:row>
      <xdr:rowOff>167170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91188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127800</xdr:rowOff>
    </xdr:from>
    <xdr:to>
      <xdr:col>85</xdr:col>
      <xdr:colOff>177800</xdr:colOff>
      <xdr:row>32</xdr:row>
      <xdr:rowOff>57950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44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150677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29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137325</xdr:rowOff>
    </xdr:from>
    <xdr:to>
      <xdr:col>81</xdr:col>
      <xdr:colOff>101600</xdr:colOff>
      <xdr:row>34</xdr:row>
      <xdr:rowOff>67475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79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84002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5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122275</xdr:rowOff>
    </xdr:from>
    <xdr:to>
      <xdr:col>76</xdr:col>
      <xdr:colOff>165100</xdr:colOff>
      <xdr:row>34</xdr:row>
      <xdr:rowOff>52425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7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68952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5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116370</xdr:rowOff>
    </xdr:from>
    <xdr:to>
      <xdr:col>72</xdr:col>
      <xdr:colOff>38100</xdr:colOff>
      <xdr:row>35</xdr:row>
      <xdr:rowOff>46520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9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63047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72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31788</xdr:rowOff>
    </xdr:from>
    <xdr:to>
      <xdr:col>67</xdr:col>
      <xdr:colOff>101600</xdr:colOff>
      <xdr:row>34</xdr:row>
      <xdr:rowOff>133388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8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149915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6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30125</xdr:rowOff>
    </xdr:from>
    <xdr:to>
      <xdr:col>85</xdr:col>
      <xdr:colOff>127000</xdr:colOff>
      <xdr:row>56</xdr:row>
      <xdr:rowOff>129076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631325"/>
          <a:ext cx="838200" cy="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129076</xdr:rowOff>
    </xdr:from>
    <xdr:to>
      <xdr:col>81</xdr:col>
      <xdr:colOff>50800</xdr:colOff>
      <xdr:row>56</xdr:row>
      <xdr:rowOff>150923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730276"/>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150923</xdr:rowOff>
    </xdr:from>
    <xdr:to>
      <xdr:col>76</xdr:col>
      <xdr:colOff>114300</xdr:colOff>
      <xdr:row>57</xdr:row>
      <xdr:rowOff>54073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752123"/>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54073</xdr:rowOff>
    </xdr:from>
    <xdr:to>
      <xdr:col>71</xdr:col>
      <xdr:colOff>177800</xdr:colOff>
      <xdr:row>57</xdr:row>
      <xdr:rowOff>80612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826723"/>
          <a:ext cx="8890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150775</xdr:rowOff>
    </xdr:from>
    <xdr:to>
      <xdr:col>85</xdr:col>
      <xdr:colOff>177800</xdr:colOff>
      <xdr:row>56</xdr:row>
      <xdr:rowOff>80925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5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2202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43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78276</xdr:rowOff>
    </xdr:from>
    <xdr:to>
      <xdr:col>81</xdr:col>
      <xdr:colOff>101600</xdr:colOff>
      <xdr:row>57</xdr:row>
      <xdr:rowOff>8426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24953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4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100123</xdr:rowOff>
    </xdr:from>
    <xdr:to>
      <xdr:col>76</xdr:col>
      <xdr:colOff>165100</xdr:colOff>
      <xdr:row>57</xdr:row>
      <xdr:rowOff>30273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46800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4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3273</xdr:rowOff>
    </xdr:from>
    <xdr:to>
      <xdr:col>72</xdr:col>
      <xdr:colOff>38100</xdr:colOff>
      <xdr:row>57</xdr:row>
      <xdr:rowOff>104873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7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121400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5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29812</xdr:rowOff>
    </xdr:from>
    <xdr:to>
      <xdr:col>67</xdr:col>
      <xdr:colOff>101600</xdr:colOff>
      <xdr:row>57</xdr:row>
      <xdr:rowOff>131412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0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147939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147320</xdr:rowOff>
    </xdr:from>
    <xdr:to>
      <xdr:col>85</xdr:col>
      <xdr:colOff>127000</xdr:colOff>
      <xdr:row>79</xdr:row>
      <xdr:rowOff>38812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177520"/>
          <a:ext cx="838200" cy="4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11418</xdr:rowOff>
    </xdr:from>
    <xdr:to>
      <xdr:col>81</xdr:col>
      <xdr:colOff>50800</xdr:colOff>
      <xdr:row>79</xdr:row>
      <xdr:rowOff>38812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55968"/>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165188</xdr:rowOff>
    </xdr:from>
    <xdr:to>
      <xdr:col>76</xdr:col>
      <xdr:colOff>114300</xdr:colOff>
      <xdr:row>79</xdr:row>
      <xdr:rowOff>11418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38288"/>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6159</xdr:rowOff>
    </xdr:from>
    <xdr:to>
      <xdr:col>71</xdr:col>
      <xdr:colOff>177800</xdr:colOff>
      <xdr:row>78</xdr:row>
      <xdr:rowOff>165188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207809"/>
          <a:ext cx="889000" cy="3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96520</xdr:rowOff>
    </xdr:from>
    <xdr:to>
      <xdr:col>85</xdr:col>
      <xdr:colOff>177800</xdr:colOff>
      <xdr:row>77</xdr:row>
      <xdr:rowOff>26670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119397</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9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159462</xdr:rowOff>
    </xdr:from>
    <xdr:to>
      <xdr:col>81</xdr:col>
      <xdr:colOff>101600</xdr:colOff>
      <xdr:row>79</xdr:row>
      <xdr:rowOff>89612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80739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5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132068</xdr:rowOff>
    </xdr:from>
    <xdr:to>
      <xdr:col>76</xdr:col>
      <xdr:colOff>165100</xdr:colOff>
      <xdr:row>79</xdr:row>
      <xdr:rowOff>62218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53345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97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114388</xdr:rowOff>
    </xdr:from>
    <xdr:to>
      <xdr:col>72</xdr:col>
      <xdr:colOff>38100</xdr:colOff>
      <xdr:row>79</xdr:row>
      <xdr:rowOff>44538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35665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8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126809</xdr:rowOff>
    </xdr:from>
    <xdr:to>
      <xdr:col>67</xdr:col>
      <xdr:colOff>101600</xdr:colOff>
      <xdr:row>77</xdr:row>
      <xdr:rowOff>56959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73486</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9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129260</xdr:rowOff>
    </xdr:from>
    <xdr:to>
      <xdr:col>85</xdr:col>
      <xdr:colOff>126364</xdr:colOff>
      <xdr:row>97</xdr:row>
      <xdr:rowOff>136437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59760"/>
          <a:ext cx="1269" cy="1207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140264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136437</xdr:rowOff>
    </xdr:from>
    <xdr:to>
      <xdr:col>86</xdr:col>
      <xdr:colOff>25400</xdr:colOff>
      <xdr:row>97</xdr:row>
      <xdr:rowOff>136437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6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75937</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3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129260</xdr:rowOff>
    </xdr:from>
    <xdr:to>
      <xdr:col>86</xdr:col>
      <xdr:colOff>25400</xdr:colOff>
      <xdr:row>90</xdr:row>
      <xdr:rowOff>129260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5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88061</xdr:rowOff>
    </xdr:from>
    <xdr:to>
      <xdr:col>85</xdr:col>
      <xdr:colOff>127000</xdr:colOff>
      <xdr:row>93</xdr:row>
      <xdr:rowOff>74879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861461"/>
          <a:ext cx="838200" cy="15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102685</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1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124258</xdr:rowOff>
    </xdr:from>
    <xdr:to>
      <xdr:col>85</xdr:col>
      <xdr:colOff>177800</xdr:colOff>
      <xdr:row>95</xdr:row>
      <xdr:rowOff>54408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4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5587</xdr:rowOff>
    </xdr:from>
    <xdr:to>
      <xdr:col>81</xdr:col>
      <xdr:colOff>50800</xdr:colOff>
      <xdr:row>92</xdr:row>
      <xdr:rowOff>88061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5607537"/>
          <a:ext cx="889000" cy="2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123013</xdr:rowOff>
    </xdr:from>
    <xdr:to>
      <xdr:col>81</xdr:col>
      <xdr:colOff>101600</xdr:colOff>
      <xdr:row>95</xdr:row>
      <xdr:rowOff>53163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44290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86779</xdr:rowOff>
    </xdr:from>
    <xdr:to>
      <xdr:col>76</xdr:col>
      <xdr:colOff>114300</xdr:colOff>
      <xdr:row>91</xdr:row>
      <xdr:rowOff>5587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517279"/>
          <a:ext cx="889000" cy="9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137300</xdr:rowOff>
    </xdr:from>
    <xdr:to>
      <xdr:col>76</xdr:col>
      <xdr:colOff>165100</xdr:colOff>
      <xdr:row>95</xdr:row>
      <xdr:rowOff>67450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58577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44692</xdr:rowOff>
    </xdr:from>
    <xdr:to>
      <xdr:col>71</xdr:col>
      <xdr:colOff>177800</xdr:colOff>
      <xdr:row>90</xdr:row>
      <xdr:rowOff>86779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475192"/>
          <a:ext cx="889000" cy="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143129</xdr:rowOff>
    </xdr:from>
    <xdr:to>
      <xdr:col>72</xdr:col>
      <xdr:colOff>38100</xdr:colOff>
      <xdr:row>95</xdr:row>
      <xdr:rowOff>73279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64406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154127</xdr:rowOff>
    </xdr:from>
    <xdr:to>
      <xdr:col>67</xdr:col>
      <xdr:colOff>101600</xdr:colOff>
      <xdr:row>95</xdr:row>
      <xdr:rowOff>84277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75404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24079</xdr:rowOff>
    </xdr:from>
    <xdr:to>
      <xdr:col>85</xdr:col>
      <xdr:colOff>177800</xdr:colOff>
      <xdr:row>93</xdr:row>
      <xdr:rowOff>125679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9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46956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2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37261</xdr:rowOff>
    </xdr:from>
    <xdr:to>
      <xdr:col>81</xdr:col>
      <xdr:colOff>101600</xdr:colOff>
      <xdr:row>92</xdr:row>
      <xdr:rowOff>138861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8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155388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58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126237</xdr:rowOff>
    </xdr:from>
    <xdr:to>
      <xdr:col>76</xdr:col>
      <xdr:colOff>165100</xdr:colOff>
      <xdr:row>91</xdr:row>
      <xdr:rowOff>56387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5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72914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292795" y="153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35979</xdr:rowOff>
    </xdr:from>
    <xdr:to>
      <xdr:col>72</xdr:col>
      <xdr:colOff>38100</xdr:colOff>
      <xdr:row>90</xdr:row>
      <xdr:rowOff>137579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4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154106</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03795" y="152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165342</xdr:rowOff>
    </xdr:from>
    <xdr:to>
      <xdr:col>67</xdr:col>
      <xdr:colOff>101600</xdr:colOff>
      <xdr:row>90</xdr:row>
      <xdr:rowOff>95492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42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112019</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14795" y="1519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総務費では、デジタル防災行政無線整備事業など新規事業が増えたことから約</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億円の皆増となった一方で、令和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実施した基金再編の反動減が大きく影響したことで大きくコストダウンした。民生費におけるコスト増は、物価・人件費の高騰などによる私立保育所運営負担金増や児童手当制度改正に伴う増、合わせて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億円増が主の要因となっている。農林水産業費では、法的化に伴い特別会計が企業会計に移行したことから繰出金</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億円が皆減となり、一人当たりのコストとしては</a:t>
          </a:r>
          <a:r>
            <a:rPr kumimoji="1" lang="en-US" altLang="ja-JP" sz="1200">
              <a:latin typeface="ＭＳ Ｐゴシック" panose="020B0600070205080204" pitchFamily="50" charset="-128"/>
              <a:ea typeface="ＭＳ Ｐゴシック" panose="020B0600070205080204" pitchFamily="50" charset="-128"/>
            </a:rPr>
            <a:t>6,296</a:t>
          </a:r>
          <a:r>
            <a:rPr kumimoji="1" lang="ja-JP" altLang="en-US" sz="1200">
              <a:latin typeface="ＭＳ Ｐゴシック" panose="020B0600070205080204" pitchFamily="50" charset="-128"/>
              <a:ea typeface="ＭＳ Ｐゴシック" panose="020B0600070205080204" pitchFamily="50" charset="-128"/>
            </a:rPr>
            <a:t>円の減となった。商工費においては、駐車場土地交換に伴う土地・家屋購入費</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億円の皆増を始め、市内企業の工場増設を支援するための補助金が前年度比</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億円の増、スキー場をはじめとする市内観光施設の維持経費が</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億円増などから大きくコスト増となっている。土木費では、大雪の影響により除雪回数が昨年より増加したことに加え、物価高騰・人件費上昇の影響から工事請負費が増嵩するなどし、結果一人当たりコストが</a:t>
          </a:r>
          <a:r>
            <a:rPr kumimoji="1" lang="en-US" altLang="ja-JP" sz="1200">
              <a:latin typeface="ＭＳ Ｐゴシック" panose="020B0600070205080204" pitchFamily="50" charset="-128"/>
              <a:ea typeface="ＭＳ Ｐゴシック" panose="020B0600070205080204" pitchFamily="50" charset="-128"/>
            </a:rPr>
            <a:t>29,082</a:t>
          </a:r>
          <a:r>
            <a:rPr kumimoji="1" lang="ja-JP" altLang="en-US" sz="1200">
              <a:latin typeface="ＭＳ Ｐゴシック" panose="020B0600070205080204" pitchFamily="50" charset="-128"/>
              <a:ea typeface="ＭＳ Ｐゴシック" panose="020B0600070205080204" pitchFamily="50" charset="-128"/>
            </a:rPr>
            <a:t>円増する結果となった。消防費は救助工作車購入費用として</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億円の皆増ほか、消防署庁舎大規模改修事業</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億円の増などにより前年度比</a:t>
          </a:r>
          <a:r>
            <a:rPr kumimoji="1" lang="en-US" altLang="ja-JP" sz="1200">
              <a:latin typeface="ＭＳ Ｐゴシック" panose="020B0600070205080204" pitchFamily="50" charset="-128"/>
              <a:ea typeface="ＭＳ Ｐゴシック" panose="020B0600070205080204" pitchFamily="50" charset="-128"/>
            </a:rPr>
            <a:t>9,241</a:t>
          </a:r>
          <a:r>
            <a:rPr kumimoji="1" lang="ja-JP" altLang="en-US" sz="1200">
              <a:latin typeface="ＭＳ Ｐゴシック" panose="020B0600070205080204" pitchFamily="50" charset="-128"/>
              <a:ea typeface="ＭＳ Ｐゴシック" panose="020B0600070205080204" pitchFamily="50" charset="-128"/>
            </a:rPr>
            <a:t>円のコスト増、教育費においても人材確保による持続的な業務体制を整備するため、放課後児童クラブや児童生徒支援員などの管理運営業務を包括的に外部委託したことで</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億円皆増となり大幅なコスト増となっている。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当市は市町村合併により広範囲を網羅した行政運営のため本庁舎のほか</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つの振興事務所を構えて行政サービスを提供している。このため、市民サービスに直結する民生費や教育費、インフラ整備が主となる土木費においては住民一人当たりのコストは高止まり状態が続いている。しかしながら限られた財源の中で持続可能な財政運営を図るためにも施設の集約化や運営手法の見直し等の集中的な検討を開始し管理経費の抑制を進め、事業の統合やスリム化・効率化を図り、事業効果を損なうことなく人件費の抑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財政調整基金については標準財政規模や過去の取崩実績を踏まえ、</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億円から</a:t>
          </a:r>
          <a:r>
            <a:rPr kumimoji="1" lang="en-US" altLang="ja-JP" sz="1300">
              <a:latin typeface="ＭＳ ゴシック" pitchFamily="49" charset="-128"/>
              <a:ea typeface="ＭＳ ゴシック" pitchFamily="49" charset="-128"/>
            </a:rPr>
            <a:t>33</a:t>
          </a:r>
          <a:r>
            <a:rPr kumimoji="1" lang="ja-JP" altLang="en-US" sz="1300">
              <a:latin typeface="ＭＳ ゴシック" pitchFamily="49" charset="-128"/>
              <a:ea typeface="ＭＳ ゴシック" pitchFamily="49" charset="-128"/>
            </a:rPr>
            <a:t>億円を保有高の目安とする運用基準を設定しており、この基準を堅持することとしている。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実質収支については</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月まで続いた大雪に伴う除雪経費の増や昨今の人件費・物価高も重なり歳出抑制が図れず黒字は確保しつつも余剰が減少傾向になりつつある。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このため、前年度剰余金有りきでの黒字であり、実質単年度収支は赤字状態が続いている。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一般会計からの基準内外の繰り出しを行っているため、全ての会計において黒字であり、連結実質赤字比率はない。</a:t>
          </a:r>
        </a:p>
        <a:p>
          <a:r>
            <a:rPr kumimoji="1" lang="ja-JP" altLang="en-US" sz="1400">
              <a:latin typeface="ＭＳ ゴシック" pitchFamily="49" charset="-128"/>
              <a:ea typeface="ＭＳ ゴシック" pitchFamily="49" charset="-128"/>
            </a:rPr>
            <a:t>　しかし、病院事業会計では診療収入の減少、下水道関係では公債費の大半を繰入金に依存している状況、国民健康保険では人口減に伴う加入者数の減少により保険料収入が減少傾向にあるなど、不安要素を抱えた中での財政運営となっており、一般会計からの繰出を増やすことが求められる状況が続いている。</a:t>
          </a:r>
        </a:p>
        <a:p>
          <a:r>
            <a:rPr kumimoji="1" lang="ja-JP" altLang="en-US" sz="1400">
              <a:latin typeface="ＭＳ ゴシック" pitchFamily="49" charset="-128"/>
              <a:ea typeface="ＭＳ ゴシック" pitchFamily="49" charset="-128"/>
            </a:rPr>
            <a:t>　特に下水道事業会計に対する補助が</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億円と高額となっており、今後の経営戦略において下水道使用料の見直しや大型投資事業の精査などにより、収益に見合った持続可能な経営組み立てを検討することが喫緊の課題となっている。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今後、全会計とも事業収益や利用料収益の確保の他、経常経費の圧縮に努め、持続可能な運営を目指す。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24183488</v>
      </c>
      <c r="BO4" s="358"/>
      <c r="BP4" s="358"/>
      <c r="BQ4" s="358"/>
      <c r="BR4" s="358"/>
      <c r="BS4" s="358"/>
      <c r="BT4" s="358"/>
      <c r="BU4" s="359"/>
      <c r="BV4" s="357">
        <v>25991985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10.8</v>
      </c>
      <c r="CU4" s="364"/>
      <c r="CV4" s="364"/>
      <c r="CW4" s="364"/>
      <c r="CX4" s="364"/>
      <c r="CY4" s="364"/>
      <c r="CZ4" s="364"/>
      <c r="DA4" s="365"/>
      <c r="DB4" s="363">
        <v>12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22839287</v>
      </c>
      <c r="BO5" s="395"/>
      <c r="BP5" s="395"/>
      <c r="BQ5" s="395"/>
      <c r="BR5" s="395"/>
      <c r="BS5" s="395"/>
      <c r="BT5" s="395"/>
      <c r="BU5" s="396"/>
      <c r="BV5" s="394">
        <v>24515477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v>
      </c>
      <c r="CU5" s="392"/>
      <c r="CV5" s="392"/>
      <c r="CW5" s="392"/>
      <c r="CX5" s="392"/>
      <c r="CY5" s="392"/>
      <c r="CZ5" s="392"/>
      <c r="DA5" s="393"/>
      <c r="DB5" s="391">
        <v>92.7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1344201</v>
      </c>
      <c r="BO6" s="395"/>
      <c r="BP6" s="395"/>
      <c r="BQ6" s="395"/>
      <c r="BR6" s="395"/>
      <c r="BS6" s="395"/>
      <c r="BT6" s="395"/>
      <c r="BU6" s="396"/>
      <c r="BV6" s="394">
        <v>1476508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90.2</v>
      </c>
      <c r="CU6" s="432"/>
      <c r="CV6" s="432"/>
      <c r="CW6" s="432"/>
      <c r="CX6" s="432"/>
      <c r="CY6" s="432"/>
      <c r="CZ6" s="432"/>
      <c r="DA6" s="433"/>
      <c r="DB6" s="431">
        <v>93.1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211174</v>
      </c>
      <c r="BO7" s="395"/>
      <c r="BP7" s="395"/>
      <c r="BQ7" s="395"/>
      <c r="BR7" s="395"/>
      <c r="BS7" s="395"/>
      <c r="BT7" s="395"/>
      <c r="BU7" s="396"/>
      <c r="BV7" s="394">
        <v>208173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10500485</v>
      </c>
      <c r="CU7" s="395"/>
      <c r="CV7" s="395"/>
      <c r="CW7" s="395"/>
      <c r="CX7" s="395"/>
      <c r="CY7" s="395"/>
      <c r="CZ7" s="395"/>
      <c r="DA7" s="396"/>
      <c r="DB7" s="394">
        <v>10568473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1133027</v>
      </c>
      <c r="BO8" s="395"/>
      <c r="BP8" s="395"/>
      <c r="BQ8" s="395"/>
      <c r="BR8" s="395"/>
      <c r="BS8" s="395"/>
      <c r="BT8" s="395"/>
      <c r="BU8" s="396"/>
      <c r="BV8" s="394">
        <v>1268335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0.34</v>
      </c>
      <c r="CU8" s="435"/>
      <c r="CV8" s="435"/>
      <c r="CW8" s="435"/>
      <c r="CX8" s="435"/>
      <c r="CY8" s="435"/>
      <c r="CZ8" s="435"/>
      <c r="DA8" s="436"/>
      <c r="DB8" s="434">
        <v>0.34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22538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-135308</v>
      </c>
      <c r="BO9" s="395"/>
      <c r="BP9" s="395"/>
      <c r="BQ9" s="395"/>
      <c r="BR9" s="395"/>
      <c r="BS9" s="395"/>
      <c r="BT9" s="395"/>
      <c r="BU9" s="396"/>
      <c r="BV9" s="394">
        <v>8448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10.9</v>
      </c>
      <c r="CU9" s="392"/>
      <c r="CV9" s="392"/>
      <c r="CW9" s="392"/>
      <c r="CX9" s="392"/>
      <c r="CY9" s="392"/>
      <c r="CZ9" s="392"/>
      <c r="DA9" s="393"/>
      <c r="DB9" s="391">
        <v>11.1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24696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1146603</v>
      </c>
      <c r="BO10" s="395"/>
      <c r="BP10" s="395"/>
      <c r="BQ10" s="395"/>
      <c r="BR10" s="395"/>
      <c r="BS10" s="395"/>
      <c r="BT10" s="395"/>
      <c r="BU10" s="396"/>
      <c r="BV10" s="394">
        <v>692357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21674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110</v>
      </c>
      <c r="AV12" s="427"/>
      <c r="AW12" s="427"/>
      <c r="AX12" s="427"/>
      <c r="AY12" s="428" t="s">
        <v>128</v>
      </c>
      <c r="AZ12" s="429"/>
      <c r="BA12" s="429"/>
      <c r="BB12" s="429"/>
      <c r="BC12" s="429"/>
      <c r="BD12" s="429"/>
      <c r="BE12" s="429"/>
      <c r="BF12" s="429"/>
      <c r="BG12" s="429"/>
      <c r="BH12" s="429"/>
      <c r="BI12" s="429"/>
      <c r="BJ12" s="429"/>
      <c r="BK12" s="429"/>
      <c r="BL12" s="429"/>
      <c r="BM12" s="430"/>
      <c r="BN12" s="394">
        <v>1100000</v>
      </c>
      <c r="BO12" s="395"/>
      <c r="BP12" s="395"/>
      <c r="BQ12" s="395"/>
      <c r="BR12" s="395"/>
      <c r="BS12" s="395"/>
      <c r="BT12" s="395"/>
      <c r="BU12" s="396"/>
      <c r="BV12" s="394">
        <v>3970000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21415</v>
      </c>
      <c r="S13" s="479"/>
      <c r="T13" s="479"/>
      <c r="U13" s="479"/>
      <c r="V13" s="480"/>
      <c r="W13" s="410" t="s">
        <v>131</v>
      </c>
      <c r="X13" s="411"/>
      <c r="Y13" s="411"/>
      <c r="Z13" s="411"/>
      <c r="AA13" s="411"/>
      <c r="AB13" s="401"/>
      <c r="AC13" s="445">
        <v>991</v>
      </c>
      <c r="AD13" s="446"/>
      <c r="AE13" s="446"/>
      <c r="AF13" s="446"/>
      <c r="AG13" s="488"/>
      <c r="AH13" s="445">
        <v>1064</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-88705</v>
      </c>
      <c r="BO13" s="395"/>
      <c r="BP13" s="395"/>
      <c r="BQ13" s="395"/>
      <c r="BR13" s="395"/>
      <c r="BS13" s="395"/>
      <c r="BT13" s="395"/>
      <c r="BU13" s="396"/>
      <c r="BV13" s="394">
        <v>-3269195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10.6</v>
      </c>
      <c r="CU13" s="392"/>
      <c r="CV13" s="392"/>
      <c r="CW13" s="392"/>
      <c r="CX13" s="392"/>
      <c r="CY13" s="392"/>
      <c r="CZ13" s="392"/>
      <c r="DA13" s="393"/>
      <c r="DB13" s="391">
        <v>12.2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22106</v>
      </c>
      <c r="S14" s="479"/>
      <c r="T14" s="479"/>
      <c r="U14" s="479"/>
      <c r="V14" s="480"/>
      <c r="W14" s="384"/>
      <c r="X14" s="385"/>
      <c r="Y14" s="385"/>
      <c r="Z14" s="385"/>
      <c r="AA14" s="385"/>
      <c r="AB14" s="374"/>
      <c r="AC14" s="481">
        <v>8.4</v>
      </c>
      <c r="AD14" s="482"/>
      <c r="AE14" s="482"/>
      <c r="AF14" s="482"/>
      <c r="AG14" s="483"/>
      <c r="AH14" s="481">
        <v>8.5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21881</v>
      </c>
      <c r="S15" s="479"/>
      <c r="T15" s="479"/>
      <c r="U15" s="479"/>
      <c r="V15" s="480"/>
      <c r="W15" s="410" t="s">
        <v>137</v>
      </c>
      <c r="X15" s="411"/>
      <c r="Y15" s="411"/>
      <c r="Z15" s="411"/>
      <c r="AA15" s="411"/>
      <c r="AB15" s="401"/>
      <c r="AC15" s="445">
        <v>3949</v>
      </c>
      <c r="AD15" s="446"/>
      <c r="AE15" s="446"/>
      <c r="AF15" s="446"/>
      <c r="AG15" s="488"/>
      <c r="AH15" s="445">
        <v>4128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3288028</v>
      </c>
      <c r="BO15" s="358"/>
      <c r="BP15" s="358"/>
      <c r="BQ15" s="358"/>
      <c r="BR15" s="358"/>
      <c r="BS15" s="358"/>
      <c r="BT15" s="358"/>
      <c r="BU15" s="359"/>
      <c r="BV15" s="357">
        <v>3373395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33.5</v>
      </c>
      <c r="AD16" s="482"/>
      <c r="AE16" s="482"/>
      <c r="AF16" s="482"/>
      <c r="AG16" s="483"/>
      <c r="AH16" s="481">
        <v>32.9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9642101</v>
      </c>
      <c r="BO16" s="395"/>
      <c r="BP16" s="395"/>
      <c r="BQ16" s="395"/>
      <c r="BR16" s="395"/>
      <c r="BS16" s="395"/>
      <c r="BT16" s="395"/>
      <c r="BU16" s="396"/>
      <c r="BV16" s="394">
        <v>9641424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6863</v>
      </c>
      <c r="AD17" s="446"/>
      <c r="AE17" s="446"/>
      <c r="AF17" s="446"/>
      <c r="AG17" s="488"/>
      <c r="AH17" s="445">
        <v>7359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4122225</v>
      </c>
      <c r="BO17" s="395"/>
      <c r="BP17" s="395"/>
      <c r="BQ17" s="395"/>
      <c r="BR17" s="395"/>
      <c r="BS17" s="395"/>
      <c r="BT17" s="395"/>
      <c r="BU17" s="396"/>
      <c r="BV17" s="394">
        <v>4243681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792.53</v>
      </c>
      <c r="M18" s="518"/>
      <c r="N18" s="518"/>
      <c r="O18" s="518"/>
      <c r="P18" s="518"/>
      <c r="Q18" s="518"/>
      <c r="R18" s="519"/>
      <c r="S18" s="519"/>
      <c r="T18" s="519"/>
      <c r="U18" s="519"/>
      <c r="V18" s="520"/>
      <c r="W18" s="412"/>
      <c r="X18" s="413"/>
      <c r="Y18" s="413"/>
      <c r="Z18" s="413"/>
      <c r="AA18" s="413"/>
      <c r="AB18" s="404"/>
      <c r="AC18" s="521">
        <v>58.1</v>
      </c>
      <c r="AD18" s="522"/>
      <c r="AE18" s="522"/>
      <c r="AF18" s="522"/>
      <c r="AG18" s="523"/>
      <c r="AH18" s="521">
        <v>58.6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10093007</v>
      </c>
      <c r="BO18" s="395"/>
      <c r="BP18" s="395"/>
      <c r="BQ18" s="395"/>
      <c r="BR18" s="395"/>
      <c r="BS18" s="395"/>
      <c r="BT18" s="395"/>
      <c r="BU18" s="396"/>
      <c r="BV18" s="394">
        <v>10112027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15674783</v>
      </c>
      <c r="BO19" s="395"/>
      <c r="BP19" s="395"/>
      <c r="BQ19" s="395"/>
      <c r="BR19" s="395"/>
      <c r="BS19" s="395"/>
      <c r="BT19" s="395"/>
      <c r="BU19" s="396"/>
      <c r="BV19" s="394">
        <v>18004025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8196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10546277</v>
      </c>
      <c r="BO22" s="358"/>
      <c r="BP22" s="358"/>
      <c r="BQ22" s="358"/>
      <c r="BR22" s="358"/>
      <c r="BS22" s="358"/>
      <c r="BT22" s="358"/>
      <c r="BU22" s="359"/>
      <c r="BV22" s="357">
        <v>10771245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8133010</v>
      </c>
      <c r="BO23" s="395"/>
      <c r="BP23" s="395"/>
      <c r="BQ23" s="395"/>
      <c r="BR23" s="395"/>
      <c r="BS23" s="395"/>
      <c r="BT23" s="395"/>
      <c r="BU23" s="396"/>
      <c r="BV23" s="394">
        <v>8428922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8300</v>
      </c>
      <c r="R24" s="446"/>
      <c r="S24" s="446"/>
      <c r="T24" s="446"/>
      <c r="U24" s="446"/>
      <c r="V24" s="488"/>
      <c r="W24" s="540"/>
      <c r="X24" s="541"/>
      <c r="Y24" s="542"/>
      <c r="Z24" s="444" t="s">
        <v>162</v>
      </c>
      <c r="AA24" s="424"/>
      <c r="AB24" s="424"/>
      <c r="AC24" s="424"/>
      <c r="AD24" s="424"/>
      <c r="AE24" s="424"/>
      <c r="AF24" s="424"/>
      <c r="AG24" s="425"/>
      <c r="AH24" s="445">
        <v>355</v>
      </c>
      <c r="AI24" s="446"/>
      <c r="AJ24" s="446"/>
      <c r="AK24" s="446"/>
      <c r="AL24" s="488"/>
      <c r="AM24" s="445">
        <v>1081330</v>
      </c>
      <c r="AN24" s="446"/>
      <c r="AO24" s="446"/>
      <c r="AP24" s="446"/>
      <c r="AQ24" s="446"/>
      <c r="AR24" s="488"/>
      <c r="AS24" s="445">
        <v>3046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7365477</v>
      </c>
      <c r="BO24" s="395"/>
      <c r="BP24" s="395"/>
      <c r="BQ24" s="395"/>
      <c r="BR24" s="395"/>
      <c r="BS24" s="395"/>
      <c r="BT24" s="395"/>
      <c r="BU24" s="396"/>
      <c r="BV24" s="394">
        <v>7052517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6800</v>
      </c>
      <c r="R25" s="446"/>
      <c r="S25" s="446"/>
      <c r="T25" s="446"/>
      <c r="U25" s="446"/>
      <c r="V25" s="488"/>
      <c r="W25" s="540"/>
      <c r="X25" s="541"/>
      <c r="Y25" s="542"/>
      <c r="Z25" s="444" t="s">
        <v>165</v>
      </c>
      <c r="AA25" s="424"/>
      <c r="AB25" s="424"/>
      <c r="AC25" s="424"/>
      <c r="AD25" s="424"/>
      <c r="AE25" s="424"/>
      <c r="AF25" s="424"/>
      <c r="AG25" s="425"/>
      <c r="AH25" s="445">
        <v>76</v>
      </c>
      <c r="AI25" s="446"/>
      <c r="AJ25" s="446"/>
      <c r="AK25" s="446"/>
      <c r="AL25" s="488"/>
      <c r="AM25" s="445">
        <v>225720</v>
      </c>
      <c r="AN25" s="446"/>
      <c r="AO25" s="446"/>
      <c r="AP25" s="446"/>
      <c r="AQ25" s="446"/>
      <c r="AR25" s="488"/>
      <c r="AS25" s="445">
        <v>2970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1306204</v>
      </c>
      <c r="BO25" s="358"/>
      <c r="BP25" s="358"/>
      <c r="BQ25" s="358"/>
      <c r="BR25" s="358"/>
      <c r="BS25" s="358"/>
      <c r="BT25" s="358"/>
      <c r="BU25" s="359"/>
      <c r="BV25" s="357">
        <v>642073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v>13</v>
      </c>
      <c r="AI26" s="446"/>
      <c r="AJ26" s="446"/>
      <c r="AK26" s="446"/>
      <c r="AL26" s="488"/>
      <c r="AM26" s="445">
        <v>34125</v>
      </c>
      <c r="AN26" s="446"/>
      <c r="AO26" s="446"/>
      <c r="AP26" s="446"/>
      <c r="AQ26" s="446"/>
      <c r="AR26" s="488"/>
      <c r="AS26" s="445">
        <v>2625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3700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3207616</v>
      </c>
      <c r="BO28" s="358"/>
      <c r="BP28" s="358"/>
      <c r="BQ28" s="358"/>
      <c r="BR28" s="358"/>
      <c r="BS28" s="358"/>
      <c r="BT28" s="358"/>
      <c r="BU28" s="359"/>
      <c r="BV28" s="357">
        <v>3161013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2700</v>
      </c>
      <c r="R29" s="446"/>
      <c r="S29" s="446"/>
      <c r="T29" s="446"/>
      <c r="U29" s="446"/>
      <c r="V29" s="488"/>
      <c r="W29" s="543"/>
      <c r="X29" s="544"/>
      <c r="Y29" s="545"/>
      <c r="Z29" s="444" t="s">
        <v>177</v>
      </c>
      <c r="AA29" s="424"/>
      <c r="AB29" s="424"/>
      <c r="AC29" s="424"/>
      <c r="AD29" s="424"/>
      <c r="AE29" s="424"/>
      <c r="AF29" s="424"/>
      <c r="AG29" s="425"/>
      <c r="AH29" s="445">
        <v>355</v>
      </c>
      <c r="AI29" s="446"/>
      <c r="AJ29" s="446"/>
      <c r="AK29" s="446"/>
      <c r="AL29" s="488"/>
      <c r="AM29" s="445">
        <v>1081330</v>
      </c>
      <c r="AN29" s="446"/>
      <c r="AO29" s="446"/>
      <c r="AP29" s="446"/>
      <c r="AQ29" s="446"/>
      <c r="AR29" s="488"/>
      <c r="AS29" s="445">
        <v>3046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67856</v>
      </c>
      <c r="BO29" s="395"/>
      <c r="BP29" s="395"/>
      <c r="BQ29" s="395"/>
      <c r="BR29" s="395"/>
      <c r="BS29" s="395"/>
      <c r="BT29" s="395"/>
      <c r="BU29" s="396"/>
      <c r="BV29" s="394">
        <v>67714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10980393</v>
      </c>
      <c r="BO30" s="514"/>
      <c r="BP30" s="514"/>
      <c r="BQ30" s="514"/>
      <c r="BR30" s="514"/>
      <c r="BS30" s="514"/>
      <c r="BT30" s="514"/>
      <c r="BU30" s="515"/>
      <c r="BV30" s="513">
        <v>11516860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9</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IF('各会計、関係団体の財政状況及び健全化判断比率'!B36="","",'各会計、関係団体の財政状況及び健全化判断比率'!B36)</f>
        <v>下水道汚泥処理事業特別会計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岐阜県市町村会館組合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飛騨市土地開発公社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駐車場事業特別会計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63"/>
      <c r="AM35" s="584">
        <f t="shared" ref="AM35:AM43" si="0">IF(AO35="","",AM34+1)</f>
        <v>10</v>
      </c>
      <c r="AN35" s="584"/>
      <c r="AO35" s="585" t="str">
        <f>IF('各会計、関係団体の財政状況及び健全化判断比率'!B34="","",'各会計、関係団体の財政状況及び健全化判断比率'!B34)</f>
        <v>国民健康保険病院事業会計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岐阜県市町村職員退職手当組合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飛騨ゆい</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給食費特別会計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11</v>
      </c>
      <c r="AN36" s="584"/>
      <c r="AO36" s="585" t="str">
        <f>IF('各会計、関係団体の財政状況及び健全化判断比率'!B35="","",'各会計、関係団体の財政状況及び健全化判断比率'!B35)</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古川国府給食センター利用組合（一般会計分）</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飛騨の森でクマは踊る</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介護保険特別会計（保険勘定）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古川国府給食センター利用組合（特別会計分）</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ひだキャトルステーション</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8</v>
      </c>
      <c r="V38" s="584"/>
      <c r="W38" s="585" t="str">
        <f>IF('各会計、関係団体の財政状況及び健全化判断比率'!B32="","",'各会計、関係団体の財政状況及び健全化判断比率'!B32)</f>
        <v>介護保険特別会計（事業勘定）</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後期高齢者医療連合（一般会計分）</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後期高齢者医療連合（特別会計分）</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ybNSVwBfq+GKOzAh1Ccge2uLQ/vWg1pTcoPqx+VWckBDjnt7u79CUXvd9Jo0U/nn2kHYzebTl1Mj9l0+TZiIug==" saltValue="NpAGewumyUH0VLKGrLlo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539</v>
      </c>
      <c r="D34" s="1136"/>
      <c r="E34" s="1137"/>
      <c r="F34" s="32">
        <v>13.79</v>
      </c>
      <c r="G34" s="33">
        <v>13.95</v>
      </c>
      <c r="H34" s="33">
        <v>14</v>
      </c>
      <c r="I34" s="33">
        <v>14.01</v>
      </c>
      <c r="J34" s="34">
        <v>12.06</v>
      </c>
      <c r="K34" s="22"/>
      <c r="L34" s="22"/>
      <c r="M34" s="22"/>
      <c r="N34" s="22"/>
      <c r="O34" s="22"/>
      <c r="P34" s="22"/>
    </row>
    <row r="35" spans="1:16" ht="39" customHeight="1" x14ac:dyDescent="0.15">
      <c r="A35" s="22"/>
      <c r="B35" s="35"/>
      <c r="C35" s="1132" t="s">
        <v>540</v>
      </c>
      <c r="D35" s="1132"/>
      <c r="E35" s="1133"/>
      <c r="F35" s="36">
        <v>12.24</v>
      </c>
      <c r="G35" s="37">
        <v>11.02</v>
      </c>
      <c r="H35" s="37">
        <v>11.37</v>
      </c>
      <c r="I35" s="37">
        <v>12.01</v>
      </c>
      <c r="J35" s="38">
        <v>11.8</v>
      </c>
      <c r="K35" s="22"/>
      <c r="L35" s="22"/>
      <c r="M35" s="22"/>
      <c r="N35" s="22"/>
      <c r="O35" s="22"/>
      <c r="P35" s="22"/>
    </row>
    <row r="36" spans="1:16" ht="39" customHeight="1" x14ac:dyDescent="0.15">
      <c r="A36" s="22"/>
      <c r="B36" s="35"/>
      <c r="C36" s="1132" t="s">
        <v>541</v>
      </c>
      <c r="D36" s="1132"/>
      <c r="E36" s="1133"/>
      <c r="F36" s="36">
        <v>12.09</v>
      </c>
      <c r="G36" s="37">
        <v>13.67</v>
      </c>
      <c r="H36" s="37">
        <v>11.68</v>
      </c>
      <c r="I36" s="37">
        <v>11.98</v>
      </c>
      <c r="J36" s="38">
        <v>10.78</v>
      </c>
      <c r="K36" s="22"/>
      <c r="L36" s="22"/>
      <c r="M36" s="22"/>
      <c r="N36" s="22"/>
      <c r="O36" s="22"/>
      <c r="P36" s="22"/>
    </row>
    <row r="37" spans="1:16" ht="39" customHeight="1" x14ac:dyDescent="0.15">
      <c r="A37" s="22"/>
      <c r="B37" s="35"/>
      <c r="C37" s="1132" t="s">
        <v>542</v>
      </c>
      <c r="D37" s="1132"/>
      <c r="E37" s="1133"/>
      <c r="F37" s="36">
        <v>0.86</v>
      </c>
      <c r="G37" s="37">
        <v>1.2</v>
      </c>
      <c r="H37" s="37">
        <v>1.91</v>
      </c>
      <c r="I37" s="37">
        <v>2.7</v>
      </c>
      <c r="J37" s="38">
        <v>2.82</v>
      </c>
      <c r="K37" s="22"/>
      <c r="L37" s="22"/>
      <c r="M37" s="22"/>
      <c r="N37" s="22"/>
      <c r="O37" s="22"/>
      <c r="P37" s="22"/>
    </row>
    <row r="38" spans="1:16" ht="39" customHeight="1" x14ac:dyDescent="0.15">
      <c r="A38" s="22"/>
      <c r="B38" s="35"/>
      <c r="C38" s="1132" t="s">
        <v>543</v>
      </c>
      <c r="D38" s="1132"/>
      <c r="E38" s="1133"/>
      <c r="F38" s="36">
        <v>0.99</v>
      </c>
      <c r="G38" s="37">
        <v>0.75</v>
      </c>
      <c r="H38" s="37">
        <v>0.67</v>
      </c>
      <c r="I38" s="37">
        <v>0.72</v>
      </c>
      <c r="J38" s="38">
        <v>0.75</v>
      </c>
      <c r="K38" s="22"/>
      <c r="L38" s="22"/>
      <c r="M38" s="22"/>
      <c r="N38" s="22"/>
      <c r="O38" s="22"/>
      <c r="P38" s="22"/>
    </row>
    <row r="39" spans="1:16" ht="39" customHeight="1" x14ac:dyDescent="0.15">
      <c r="A39" s="22"/>
      <c r="B39" s="35"/>
      <c r="C39" s="1132" t="s">
        <v>544</v>
      </c>
      <c r="D39" s="1132"/>
      <c r="E39" s="1133"/>
      <c r="F39" s="36">
        <v>0.09</v>
      </c>
      <c r="G39" s="37">
        <v>0.04</v>
      </c>
      <c r="H39" s="37">
        <v>0.04</v>
      </c>
      <c r="I39" s="37">
        <v>0.04</v>
      </c>
      <c r="J39" s="38">
        <v>0.04</v>
      </c>
      <c r="K39" s="22"/>
      <c r="L39" s="22"/>
      <c r="M39" s="22"/>
      <c r="N39" s="22"/>
      <c r="O39" s="22"/>
      <c r="P39" s="22"/>
    </row>
    <row r="40" spans="1:16" ht="39" customHeight="1" x14ac:dyDescent="0.15">
      <c r="A40" s="22"/>
      <c r="B40" s="35"/>
      <c r="C40" s="1132" t="s">
        <v>545</v>
      </c>
      <c r="D40" s="1132"/>
      <c r="E40" s="1133"/>
      <c r="F40" s="36">
        <v>0.04</v>
      </c>
      <c r="G40" s="37">
        <v>0.03</v>
      </c>
      <c r="H40" s="37">
        <v>7.0000000000000007E-2</v>
      </c>
      <c r="I40" s="37">
        <v>0.09</v>
      </c>
      <c r="J40" s="38">
        <v>0.01</v>
      </c>
      <c r="K40" s="22"/>
      <c r="L40" s="22"/>
      <c r="M40" s="22"/>
      <c r="N40" s="22"/>
      <c r="O40" s="22"/>
      <c r="P40" s="22"/>
    </row>
    <row r="41" spans="1:16" ht="39" customHeight="1" x14ac:dyDescent="0.15">
      <c r="A41" s="22"/>
      <c r="B41" s="35"/>
      <c r="C41" s="1132" t="s">
        <v>546</v>
      </c>
      <c r="D41" s="1132"/>
      <c r="E41" s="1133"/>
      <c r="F41" s="36">
        <v>0</v>
      </c>
      <c r="G41" s="37">
        <v>0</v>
      </c>
      <c r="H41" s="37">
        <v>0</v>
      </c>
      <c r="I41" s="37">
        <v>0.01</v>
      </c>
      <c r="J41" s="38">
        <v>0</v>
      </c>
      <c r="K41" s="22"/>
      <c r="L41" s="22"/>
      <c r="M41" s="22"/>
      <c r="N41" s="22"/>
      <c r="O41" s="22"/>
      <c r="P41" s="22"/>
    </row>
    <row r="42" spans="1:16" ht="39" customHeight="1" x14ac:dyDescent="0.15">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548</v>
      </c>
      <c r="D43" s="1134"/>
      <c r="E43" s="1135"/>
      <c r="F43" s="41">
        <v>0.22</v>
      </c>
      <c r="G43" s="42">
        <v>0.16</v>
      </c>
      <c r="H43" s="42">
        <v>0.2</v>
      </c>
      <c r="I43" s="42">
        <v>0.13</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lulK+wEJxaVcuw9U5cOW1swkB8zVI+85kE5wFLOVamPYRa94+8lR29sKDCDqr6ysZjzwr0Mju7pon78f/Pu7w==" saltValue="/YRiYUpMJoeKB1vjQMf/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2851</v>
      </c>
      <c r="L45" s="58">
        <v>2721</v>
      </c>
      <c r="M45" s="58">
        <v>2435</v>
      </c>
      <c r="N45" s="58">
        <v>2013</v>
      </c>
      <c r="O45" s="59">
        <v>1704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15">
      <c r="A48" s="46"/>
      <c r="B48" s="1140"/>
      <c r="C48" s="1141"/>
      <c r="D48" s="60"/>
      <c r="E48" s="1146" t="s">
        <v>13</v>
      </c>
      <c r="F48" s="1146"/>
      <c r="G48" s="1146"/>
      <c r="H48" s="1146"/>
      <c r="I48" s="1146"/>
      <c r="J48" s="1147"/>
      <c r="K48" s="61">
        <v>946</v>
      </c>
      <c r="L48" s="62">
        <v>933</v>
      </c>
      <c r="M48" s="62">
        <v>931</v>
      </c>
      <c r="N48" s="62">
        <v>906</v>
      </c>
      <c r="O48" s="63">
        <v>780</v>
      </c>
      <c r="P48" s="46"/>
      <c r="Q48" s="46"/>
      <c r="R48" s="46"/>
      <c r="S48" s="46"/>
      <c r="T48" s="46"/>
      <c r="U48" s="46"/>
    </row>
    <row r="49" spans="1:21" ht="30.75" customHeight="1" x14ac:dyDescent="0.15">
      <c r="A49" s="46"/>
      <c r="B49" s="1140"/>
      <c r="C49" s="1141"/>
      <c r="D49" s="60"/>
      <c r="E49" s="1146" t="s">
        <v>14</v>
      </c>
      <c r="F49" s="1146"/>
      <c r="G49" s="1146"/>
      <c r="H49" s="1146"/>
      <c r="I49" s="1146"/>
      <c r="J49" s="1147"/>
      <c r="K49" s="61">
        <v>17</v>
      </c>
      <c r="L49" s="62">
        <v>17</v>
      </c>
      <c r="M49" s="62">
        <v>17</v>
      </c>
      <c r="N49" s="62" t="s">
        <v>493</v>
      </c>
      <c r="O49" s="63" t="s">
        <v>493</v>
      </c>
      <c r="P49" s="46"/>
      <c r="Q49" s="46"/>
      <c r="R49" s="46"/>
      <c r="S49" s="46"/>
      <c r="T49" s="46"/>
      <c r="U49" s="46"/>
    </row>
    <row r="50" spans="1:21" ht="30.75" customHeight="1" x14ac:dyDescent="0.15">
      <c r="A50" s="46"/>
      <c r="B50" s="1140"/>
      <c r="C50" s="1141"/>
      <c r="D50" s="60"/>
      <c r="E50" s="1146" t="s">
        <v>15</v>
      </c>
      <c r="F50" s="1146"/>
      <c r="G50" s="1146"/>
      <c r="H50" s="1146"/>
      <c r="I50" s="1146"/>
      <c r="J50" s="1147"/>
      <c r="K50" s="61">
        <v>23</v>
      </c>
      <c r="L50" s="62">
        <v>23</v>
      </c>
      <c r="M50" s="62">
        <v>7</v>
      </c>
      <c r="N50" s="62" t="s">
        <v>493</v>
      </c>
      <c r="O50" s="63" t="s">
        <v>493</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2668</v>
      </c>
      <c r="L52" s="62">
        <v>2539</v>
      </c>
      <c r="M52" s="62">
        <v>2300</v>
      </c>
      <c r="N52" s="62">
        <v>2002</v>
      </c>
      <c r="O52" s="63">
        <v>1765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1169</v>
      </c>
      <c r="L53" s="67">
        <v>1155</v>
      </c>
      <c r="M53" s="67">
        <v>1090</v>
      </c>
      <c r="N53" s="67">
        <v>917</v>
      </c>
      <c r="O53" s="68">
        <v>719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493</v>
      </c>
      <c r="L58" s="82" t="s">
        <v>493</v>
      </c>
      <c r="M58" s="82" t="s">
        <v>493</v>
      </c>
      <c r="N58" s="82" t="s">
        <v>493</v>
      </c>
      <c r="O58" s="83" t="s">
        <v>493</v>
      </c>
    </row>
    <row r="59" spans="1:21" ht="31.5" customHeight="1" x14ac:dyDescent="0.15">
      <c r="B59" s="1156"/>
      <c r="C59" s="1157"/>
      <c r="D59" s="1163" t="s">
        <v>26</v>
      </c>
      <c r="E59" s="1164"/>
      <c r="F59" s="1164"/>
      <c r="G59" s="1164"/>
      <c r="H59" s="1164"/>
      <c r="I59" s="1164"/>
      <c r="J59" s="1165"/>
      <c r="K59" s="84" t="s">
        <v>493</v>
      </c>
      <c r="L59" s="85" t="s">
        <v>493</v>
      </c>
      <c r="M59" s="85" t="s">
        <v>493</v>
      </c>
      <c r="N59" s="85" t="s">
        <v>493</v>
      </c>
      <c r="O59" s="86" t="s">
        <v>493</v>
      </c>
    </row>
    <row r="60" spans="1:21" ht="31.5" customHeight="1" thickBot="1" x14ac:dyDescent="0.2">
      <c r="B60" s="1158"/>
      <c r="C60" s="1159"/>
      <c r="D60" s="1166" t="s">
        <v>27</v>
      </c>
      <c r="E60" s="1167"/>
      <c r="F60" s="1167"/>
      <c r="G60" s="1167"/>
      <c r="H60" s="1167"/>
      <c r="I60" s="1167"/>
      <c r="J60" s="1168"/>
      <c r="K60" s="87" t="s">
        <v>493</v>
      </c>
      <c r="L60" s="88" t="s">
        <v>493</v>
      </c>
      <c r="M60" s="88" t="s">
        <v>493</v>
      </c>
      <c r="N60" s="88" t="s">
        <v>493</v>
      </c>
      <c r="O60" s="89" t="s">
        <v>493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fqgzpDROwl3jX6zbLd9oOFAoMYAu2xluuAB5S5/49Y2YjDcwaNGzqehO1WOfFF8lJnxLzbmNRKZfBJfujVkUw==" saltValue="elclt4GKZIUBU0T6G3am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69" t="s">
        <v>30</v>
      </c>
      <c r="C41" s="1170"/>
      <c r="D41" s="103"/>
      <c r="E41" s="1175" t="s">
        <v>31</v>
      </c>
      <c r="F41" s="1175"/>
      <c r="G41" s="1175"/>
      <c r="H41" s="1176"/>
      <c r="I41" s="330">
        <v>14820</v>
      </c>
      <c r="J41" s="331">
        <v>13287</v>
      </c>
      <c r="K41" s="331">
        <v>11844</v>
      </c>
      <c r="L41" s="331">
        <v>10771</v>
      </c>
      <c r="M41" s="332">
        <v>10546</v>
      </c>
    </row>
    <row r="42" spans="2:13" ht="27.75" customHeight="1" x14ac:dyDescent="0.15">
      <c r="B42" s="1171"/>
      <c r="C42" s="1172"/>
      <c r="D42" s="104"/>
      <c r="E42" s="1177" t="s">
        <v>32</v>
      </c>
      <c r="F42" s="1177"/>
      <c r="G42" s="1177"/>
      <c r="H42" s="1178"/>
      <c r="I42" s="333">
        <v>29</v>
      </c>
      <c r="J42" s="334">
        <v>7</v>
      </c>
      <c r="K42" s="334" t="s">
        <v>493</v>
      </c>
      <c r="L42" s="334" t="s">
        <v>493</v>
      </c>
      <c r="M42" s="335" t="s">
        <v>493</v>
      </c>
    </row>
    <row r="43" spans="2:13" ht="27.75" customHeight="1" x14ac:dyDescent="0.15">
      <c r="B43" s="1171"/>
      <c r="C43" s="1172"/>
      <c r="D43" s="104"/>
      <c r="E43" s="1177" t="s">
        <v>33</v>
      </c>
      <c r="F43" s="1177"/>
      <c r="G43" s="1177"/>
      <c r="H43" s="1178"/>
      <c r="I43" s="333">
        <v>7890</v>
      </c>
      <c r="J43" s="334">
        <v>7322</v>
      </c>
      <c r="K43" s="334">
        <v>6788</v>
      </c>
      <c r="L43" s="334">
        <v>6292</v>
      </c>
      <c r="M43" s="335">
        <v>5373</v>
      </c>
    </row>
    <row r="44" spans="2:13" ht="27.75" customHeight="1" x14ac:dyDescent="0.15">
      <c r="B44" s="1171"/>
      <c r="C44" s="1172"/>
      <c r="D44" s="104"/>
      <c r="E44" s="1177" t="s">
        <v>34</v>
      </c>
      <c r="F44" s="1177"/>
      <c r="G44" s="1177"/>
      <c r="H44" s="1178"/>
      <c r="I44" s="333">
        <v>34</v>
      </c>
      <c r="J44" s="334">
        <v>17</v>
      </c>
      <c r="K44" s="334" t="s">
        <v>493</v>
      </c>
      <c r="L44" s="334" t="s">
        <v>493</v>
      </c>
      <c r="M44" s="335" t="s">
        <v>493</v>
      </c>
    </row>
    <row r="45" spans="2:13" ht="27.75" customHeight="1" x14ac:dyDescent="0.15">
      <c r="B45" s="1171"/>
      <c r="C45" s="1172"/>
      <c r="D45" s="104"/>
      <c r="E45" s="1177" t="s">
        <v>35</v>
      </c>
      <c r="F45" s="1177"/>
      <c r="G45" s="1177"/>
      <c r="H45" s="1178"/>
      <c r="I45" s="333">
        <v>2700</v>
      </c>
      <c r="J45" s="334">
        <v>2689</v>
      </c>
      <c r="K45" s="334">
        <v>2541</v>
      </c>
      <c r="L45" s="334">
        <v>2548</v>
      </c>
      <c r="M45" s="335">
        <v>2402</v>
      </c>
    </row>
    <row r="46" spans="2:13" ht="27.75" customHeight="1" x14ac:dyDescent="0.15">
      <c r="B46" s="1171"/>
      <c r="C46" s="1172"/>
      <c r="D46" s="105"/>
      <c r="E46" s="1177" t="s">
        <v>36</v>
      </c>
      <c r="F46" s="1177"/>
      <c r="G46" s="1177"/>
      <c r="H46" s="1178"/>
      <c r="I46" s="333" t="s">
        <v>493</v>
      </c>
      <c r="J46" s="334" t="s">
        <v>493</v>
      </c>
      <c r="K46" s="334" t="s">
        <v>493</v>
      </c>
      <c r="L46" s="334" t="s">
        <v>493</v>
      </c>
      <c r="M46" s="335" t="s">
        <v>493</v>
      </c>
    </row>
    <row r="47" spans="2:13" ht="27.75" customHeight="1" x14ac:dyDescent="0.15">
      <c r="B47" s="1171"/>
      <c r="C47" s="1172"/>
      <c r="D47" s="106"/>
      <c r="E47" s="1179" t="s">
        <v>37</v>
      </c>
      <c r="F47" s="1180"/>
      <c r="G47" s="1180"/>
      <c r="H47" s="1181"/>
      <c r="I47" s="333" t="s">
        <v>493</v>
      </c>
      <c r="J47" s="334" t="s">
        <v>493</v>
      </c>
      <c r="K47" s="334" t="s">
        <v>493</v>
      </c>
      <c r="L47" s="334" t="s">
        <v>493</v>
      </c>
      <c r="M47" s="335" t="s">
        <v>493</v>
      </c>
    </row>
    <row r="48" spans="2:13" ht="27.75" customHeight="1" x14ac:dyDescent="0.15">
      <c r="B48" s="1171"/>
      <c r="C48" s="1172"/>
      <c r="D48" s="104"/>
      <c r="E48" s="1177" t="s">
        <v>38</v>
      </c>
      <c r="F48" s="1177"/>
      <c r="G48" s="1177"/>
      <c r="H48" s="1178"/>
      <c r="I48" s="333" t="s">
        <v>493</v>
      </c>
      <c r="J48" s="334" t="s">
        <v>493</v>
      </c>
      <c r="K48" s="334" t="s">
        <v>493</v>
      </c>
      <c r="L48" s="334" t="s">
        <v>493</v>
      </c>
      <c r="M48" s="335" t="s">
        <v>493</v>
      </c>
    </row>
    <row r="49" spans="2:13" ht="27.75" customHeight="1" x14ac:dyDescent="0.15">
      <c r="B49" s="1173"/>
      <c r="C49" s="1174"/>
      <c r="D49" s="104"/>
      <c r="E49" s="1177" t="s">
        <v>39</v>
      </c>
      <c r="F49" s="1177"/>
      <c r="G49" s="1177"/>
      <c r="H49" s="1178"/>
      <c r="I49" s="333" t="s">
        <v>493</v>
      </c>
      <c r="J49" s="334" t="s">
        <v>493</v>
      </c>
      <c r="K49" s="334" t="s">
        <v>493</v>
      </c>
      <c r="L49" s="334" t="s">
        <v>493</v>
      </c>
      <c r="M49" s="335" t="s">
        <v>493</v>
      </c>
    </row>
    <row r="50" spans="2:13" ht="27.75" customHeight="1" x14ac:dyDescent="0.15">
      <c r="B50" s="1182" t="s">
        <v>40</v>
      </c>
      <c r="C50" s="1183"/>
      <c r="D50" s="107"/>
      <c r="E50" s="1177" t="s">
        <v>41</v>
      </c>
      <c r="F50" s="1177"/>
      <c r="G50" s="1177"/>
      <c r="H50" s="1178"/>
      <c r="I50" s="333">
        <v>13701</v>
      </c>
      <c r="J50" s="334">
        <v>14181</v>
      </c>
      <c r="K50" s="334">
        <v>14493</v>
      </c>
      <c r="L50" s="334">
        <v>14295</v>
      </c>
      <c r="M50" s="335">
        <v>13880</v>
      </c>
    </row>
    <row r="51" spans="2:13" ht="27.75" customHeight="1" x14ac:dyDescent="0.15">
      <c r="B51" s="1171"/>
      <c r="C51" s="1172"/>
      <c r="D51" s="104"/>
      <c r="E51" s="1177" t="s">
        <v>42</v>
      </c>
      <c r="F51" s="1177"/>
      <c r="G51" s="1177"/>
      <c r="H51" s="1178"/>
      <c r="I51" s="333">
        <v>149</v>
      </c>
      <c r="J51" s="334">
        <v>102</v>
      </c>
      <c r="K51" s="334">
        <v>63</v>
      </c>
      <c r="L51" s="334">
        <v>46</v>
      </c>
      <c r="M51" s="335">
        <v>40</v>
      </c>
    </row>
    <row r="52" spans="2:13" ht="27.75" customHeight="1" x14ac:dyDescent="0.15">
      <c r="B52" s="1173"/>
      <c r="C52" s="1174"/>
      <c r="D52" s="104"/>
      <c r="E52" s="1177" t="s">
        <v>43</v>
      </c>
      <c r="F52" s="1177"/>
      <c r="G52" s="1177"/>
      <c r="H52" s="1178"/>
      <c r="I52" s="333">
        <v>17715</v>
      </c>
      <c r="J52" s="334">
        <v>15825</v>
      </c>
      <c r="K52" s="334">
        <v>15042</v>
      </c>
      <c r="L52" s="334">
        <v>13893</v>
      </c>
      <c r="M52" s="335">
        <v>13168</v>
      </c>
    </row>
    <row r="53" spans="2:13" ht="27.75" customHeight="1" thickBot="1" x14ac:dyDescent="0.2">
      <c r="B53" s="1184" t="s">
        <v>19</v>
      </c>
      <c r="C53" s="1185"/>
      <c r="D53" s="108"/>
      <c r="E53" s="1186" t="s">
        <v>44</v>
      </c>
      <c r="F53" s="1186"/>
      <c r="G53" s="1186"/>
      <c r="H53" s="1187"/>
      <c r="I53" s="336">
        <v>-6092</v>
      </c>
      <c r="J53" s="337">
        <v>-6786</v>
      </c>
      <c r="K53" s="337">
        <v>-8425</v>
      </c>
      <c r="L53" s="337">
        <v>-8621</v>
      </c>
      <c r="M53" s="338">
        <v>-8767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pbe1sTMt7ZbZP6qosM+QRu5hk/u0K/GsqaPJyhAq4EPhCqILp/fciBzA1gQp+kVl+jE8yNdhSe8RSKV3uBPpw==" saltValue="n3f5qjPAoveviSUK8qCg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5"/>
  <sheetViews>
    <sheetView showGridLines="0" zoomScale="65" zoomScaleNormal="6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6439</v>
      </c>
      <c r="G55" s="339">
        <v>3161</v>
      </c>
      <c r="H55" s="340">
        <v>3208</v>
      </c>
    </row>
    <row r="56" spans="2:8" ht="52.5" customHeight="1" x14ac:dyDescent="0.15">
      <c r="B56" s="120"/>
      <c r="C56" s="1198" t="s">
        <v>47</v>
      </c>
      <c r="D56" s="1198"/>
      <c r="E56" s="1199"/>
      <c r="F56" s="341">
        <v>68</v>
      </c>
      <c r="G56" s="341">
        <v>68</v>
      </c>
      <c r="H56" s="342">
        <v>68</v>
      </c>
    </row>
    <row r="57" spans="2:8" ht="53.25" customHeight="1" x14ac:dyDescent="0.15">
      <c r="B57" s="120"/>
      <c r="C57" s="1200" t="s">
        <v>48</v>
      </c>
      <c r="D57" s="1200"/>
      <c r="E57" s="1201"/>
      <c r="F57" s="343">
        <v>8433</v>
      </c>
      <c r="G57" s="343">
        <v>11517</v>
      </c>
      <c r="H57" s="344">
        <v>10980</v>
      </c>
    </row>
    <row r="58" spans="2:8" ht="45.75" customHeight="1" x14ac:dyDescent="0.15">
      <c r="B58" s="121"/>
      <c r="C58" s="1188" t="s">
        <v>567</v>
      </c>
      <c r="D58" s="1189"/>
      <c r="E58" s="1190"/>
      <c r="F58" s="345">
        <v>2086</v>
      </c>
      <c r="G58" s="345">
        <v>2416</v>
      </c>
      <c r="H58" s="346">
        <v>2616</v>
      </c>
    </row>
    <row r="59" spans="2:8" ht="45.75" customHeight="1" x14ac:dyDescent="0.15">
      <c r="B59" s="121"/>
      <c r="C59" s="1188" t="s">
        <v>568</v>
      </c>
      <c r="D59" s="1189"/>
      <c r="E59" s="1190"/>
      <c r="F59" s="345">
        <v>1112</v>
      </c>
      <c r="G59" s="345">
        <v>1884</v>
      </c>
      <c r="H59" s="346">
        <v>1728</v>
      </c>
    </row>
    <row r="60" spans="2:8" ht="45.75" customHeight="1" x14ac:dyDescent="0.15">
      <c r="B60" s="121"/>
      <c r="C60" s="1188" t="s">
        <v>569</v>
      </c>
      <c r="D60" s="1189"/>
      <c r="E60" s="1190"/>
      <c r="F60" s="345">
        <v>419</v>
      </c>
      <c r="G60" s="345">
        <v>1870</v>
      </c>
      <c r="H60" s="346">
        <v>1593</v>
      </c>
    </row>
    <row r="61" spans="2:8" ht="45.75" customHeight="1" x14ac:dyDescent="0.15">
      <c r="B61" s="121"/>
      <c r="C61" s="1188" t="s">
        <v>570</v>
      </c>
      <c r="D61" s="1189"/>
      <c r="E61" s="1190"/>
      <c r="F61" s="345">
        <v>1527</v>
      </c>
      <c r="G61" s="345">
        <v>1518</v>
      </c>
      <c r="H61" s="346">
        <v>1516</v>
      </c>
    </row>
    <row r="62" spans="2:8" ht="45.75" customHeight="1" thickBot="1" x14ac:dyDescent="0.2">
      <c r="B62" s="122"/>
      <c r="C62" s="1191" t="s">
        <v>571</v>
      </c>
      <c r="D62" s="1192"/>
      <c r="E62" s="1193"/>
      <c r="F62" s="347">
        <v>1214</v>
      </c>
      <c r="G62" s="347">
        <v>1214</v>
      </c>
      <c r="H62" s="348">
        <v>1103</v>
      </c>
    </row>
    <row r="63" spans="2:8" ht="52.5" customHeight="1" thickBot="1" x14ac:dyDescent="0.2">
      <c r="B63" s="123"/>
      <c r="C63" s="1194" t="s">
        <v>49</v>
      </c>
      <c r="D63" s="1194"/>
      <c r="E63" s="1195"/>
      <c r="F63" s="349">
        <v>14939</v>
      </c>
      <c r="G63" s="349">
        <v>14746</v>
      </c>
      <c r="H63" s="350">
        <v>14256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sheetData>
  <sheetProtection algorithmName="SHA-512" hashValue="DCIttjEYzb87giel768LCeNJa3w8Gq/vRnJreKwgpxUd2WdznNSuRzdVx9R7ZnmXwkRcD1oMiaMGuINo1JWNmA==" saltValue="q1zUIQrxTJQwZ1PeKaD2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119312</v>
      </c>
      <c r="E3" s="142"/>
      <c r="F3" s="143">
        <v>76347</v>
      </c>
      <c r="G3" s="144"/>
      <c r="H3" s="145"/>
    </row>
    <row r="4" spans="1:8" x14ac:dyDescent="0.15">
      <c r="A4" s="146"/>
      <c r="B4" s="147"/>
      <c r="C4" s="148"/>
      <c r="D4" s="149">
        <v>71790</v>
      </c>
      <c r="E4" s="150"/>
      <c r="F4" s="151">
        <v>41762</v>
      </c>
      <c r="G4" s="152"/>
      <c r="H4" s="153"/>
    </row>
    <row r="5" spans="1:8" x14ac:dyDescent="0.15">
      <c r="A5" s="134" t="s">
        <v>525</v>
      </c>
      <c r="B5" s="139"/>
      <c r="C5" s="140"/>
      <c r="D5" s="141">
        <v>88679</v>
      </c>
      <c r="E5" s="142"/>
      <c r="F5" s="143">
        <v>69604</v>
      </c>
      <c r="G5" s="144"/>
      <c r="H5" s="145"/>
    </row>
    <row r="6" spans="1:8" x14ac:dyDescent="0.15">
      <c r="A6" s="146"/>
      <c r="B6" s="147"/>
      <c r="C6" s="148"/>
      <c r="D6" s="149">
        <v>53785</v>
      </c>
      <c r="E6" s="150"/>
      <c r="F6" s="151">
        <v>36247</v>
      </c>
      <c r="G6" s="152"/>
      <c r="H6" s="153"/>
    </row>
    <row r="7" spans="1:8" x14ac:dyDescent="0.15">
      <c r="A7" s="134" t="s">
        <v>526</v>
      </c>
      <c r="B7" s="139"/>
      <c r="C7" s="140"/>
      <c r="D7" s="141">
        <v>121030</v>
      </c>
      <c r="E7" s="142"/>
      <c r="F7" s="143">
        <v>68410</v>
      </c>
      <c r="G7" s="144"/>
      <c r="H7" s="145"/>
    </row>
    <row r="8" spans="1:8" x14ac:dyDescent="0.15">
      <c r="A8" s="146"/>
      <c r="B8" s="147"/>
      <c r="C8" s="148"/>
      <c r="D8" s="149">
        <v>75242</v>
      </c>
      <c r="E8" s="150"/>
      <c r="F8" s="151">
        <v>35086</v>
      </c>
      <c r="G8" s="152"/>
      <c r="H8" s="153"/>
    </row>
    <row r="9" spans="1:8" x14ac:dyDescent="0.15">
      <c r="A9" s="134" t="s">
        <v>527</v>
      </c>
      <c r="B9" s="139"/>
      <c r="C9" s="140"/>
      <c r="D9" s="141">
        <v>125092</v>
      </c>
      <c r="E9" s="142"/>
      <c r="F9" s="143">
        <v>73019</v>
      </c>
      <c r="G9" s="144"/>
      <c r="H9" s="145"/>
    </row>
    <row r="10" spans="1:8" x14ac:dyDescent="0.15">
      <c r="A10" s="146"/>
      <c r="B10" s="147"/>
      <c r="C10" s="148"/>
      <c r="D10" s="149">
        <v>85281</v>
      </c>
      <c r="E10" s="150"/>
      <c r="F10" s="151">
        <v>39427</v>
      </c>
      <c r="G10" s="152"/>
      <c r="H10" s="153"/>
    </row>
    <row r="11" spans="1:8" x14ac:dyDescent="0.15">
      <c r="A11" s="134" t="s">
        <v>528</v>
      </c>
      <c r="B11" s="139"/>
      <c r="C11" s="140"/>
      <c r="D11" s="141">
        <v>150053</v>
      </c>
      <c r="E11" s="142"/>
      <c r="F11" s="143">
        <v>76590</v>
      </c>
      <c r="G11" s="144"/>
      <c r="H11" s="145"/>
    </row>
    <row r="12" spans="1:8" x14ac:dyDescent="0.15">
      <c r="A12" s="146"/>
      <c r="B12" s="147"/>
      <c r="C12" s="154"/>
      <c r="D12" s="149">
        <v>109040</v>
      </c>
      <c r="E12" s="150"/>
      <c r="F12" s="151">
        <v>42387</v>
      </c>
      <c r="G12" s="152"/>
      <c r="H12" s="153"/>
    </row>
    <row r="13" spans="1:8" x14ac:dyDescent="0.15">
      <c r="A13" s="134"/>
      <c r="B13" s="139"/>
      <c r="C13" s="140"/>
      <c r="D13" s="141">
        <v>120833</v>
      </c>
      <c r="E13" s="142"/>
      <c r="F13" s="143">
        <v>72794</v>
      </c>
      <c r="G13" s="155"/>
      <c r="H13" s="145"/>
    </row>
    <row r="14" spans="1:8" x14ac:dyDescent="0.15">
      <c r="A14" s="146"/>
      <c r="B14" s="147"/>
      <c r="C14" s="148"/>
      <c r="D14" s="149">
        <v>79028</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12.23</v>
      </c>
      <c r="C19" s="156">
        <f>ROUND(VALUE(SUBSTITUTE(実質収支比率等に係る経年分析!G$48,"▲","-")),2)</f>
        <v>13.75</v>
      </c>
      <c r="D19" s="156">
        <f>ROUND(VALUE(SUBSTITUTE(実質収支比率等に係る経年分析!H$48,"▲","-")),2)</f>
        <v>11.75</v>
      </c>
      <c r="E19" s="156">
        <f>ROUND(VALUE(SUBSTITUTE(実質収支比率等に係る経年分析!I$48,"▲","-")),2)</f>
        <v>12</v>
      </c>
      <c r="F19" s="156">
        <f>ROUND(VALUE(SUBSTITUTE(実質収支比率等に係る経年分析!J$48,"▲","-")),2)</f>
        <v>10.79</v>
      </c>
    </row>
    <row r="20" spans="1:11" x14ac:dyDescent="0.15">
      <c r="A20" s="156" t="s">
        <v>53</v>
      </c>
      <c r="B20" s="156">
        <f>ROUND(VALUE(SUBSTITUTE(実質収支比率等に係る経年分析!F$47,"▲","-")),2)</f>
        <v>58.38</v>
      </c>
      <c r="C20" s="156">
        <f>ROUND(VALUE(SUBSTITUTE(実質収支比率等に係る経年分析!G$47,"▲","-")),2)</f>
        <v>55.42</v>
      </c>
      <c r="D20" s="156">
        <f>ROUND(VALUE(SUBSTITUTE(実質収支比率等に係る経年分析!H$47,"▲","-")),2)</f>
        <v>60.05</v>
      </c>
      <c r="E20" s="156">
        <f>ROUND(VALUE(SUBSTITUTE(実質収支比率等に係る経年分析!I$47,"▲","-")),2)</f>
        <v>29.91</v>
      </c>
      <c r="F20" s="156">
        <f>ROUND(VALUE(SUBSTITUTE(実質収支比率等に係る経年分析!J$47,"▲","-")),2)</f>
        <v>30.55</v>
      </c>
    </row>
    <row r="21" spans="1:11" x14ac:dyDescent="0.15">
      <c r="A21" s="156" t="s">
        <v>54</v>
      </c>
      <c r="B21" s="156">
        <f>IF(ISNUMBER(VALUE(SUBSTITUTE(実質収支比率等に係る経年分析!F$49,"▲","-"))),ROUND(VALUE(SUBSTITUTE(実質収支比率等に係る経年分析!F$49,"▲","-")),2),NA())</f>
        <v>1.91</v>
      </c>
      <c r="C21" s="156">
        <f>IF(ISNUMBER(VALUE(SUBSTITUTE(実質収支比率等に係る経年分析!G$49,"▲","-"))),ROUND(VALUE(SUBSTITUTE(実質収支比率等に係る経年分析!G$49,"▲","-")),2),NA())</f>
        <v>0.24</v>
      </c>
      <c r="D21" s="156">
        <f>IF(ISNUMBER(VALUE(SUBSTITUTE(実質収支比率等に係る経年分析!H$49,"▲","-"))),ROUND(VALUE(SUBSTITUTE(実質収支比率等に係る経年分析!H$49,"▲","-")),2),NA())</f>
        <v>-7.0000000000000007E-2</v>
      </c>
      <c r="E21" s="156">
        <f>IF(ISNUMBER(VALUE(SUBSTITUTE(実質収支比率等に係る経年分析!I$49,"▲","-"))),ROUND(VALUE(SUBSTITUTE(実質収支比率等に係る経年分析!I$49,"▲","-")),2),NA())</f>
        <v>-30.93</v>
      </c>
      <c r="F21" s="156">
        <f>IF(ISNUMBER(VALUE(SUBSTITUTE(実質収支比率等に係る経年分析!J$49,"▲","-"))),ROUND(VALUE(SUBSTITUTE(実質収支比率等に係る経年分析!J$49,"▲","-")),2),NA())</f>
        <v>-0.84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介護保険特別会計（事業勘定）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国民健康保険特別会計（直営診療施設勘定）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0.75</v>
      </c>
    </row>
    <row r="33" spans="1:16" x14ac:dyDescent="0.15">
      <c r="A33" s="157" t="str">
        <f>IF(連結実質赤字比率に係る赤字・黒字の構成分析!C$37="",NA(),連結実質赤字比率に係る赤字・黒字の構成分析!C$37)</f>
        <v>介護保険特別会計（保険勘定）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2.82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11.68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10.78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11.37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11.8</v>
      </c>
    </row>
    <row r="36" spans="1:16" x14ac:dyDescent="0.15">
      <c r="A36" s="157" t="str">
        <f>IF(連結実質赤字比率に係る赤字・黒字の構成分析!C$34="",NA(),連結実質赤字比率に係る赤字・黒字の構成分析!C$34)</f>
        <v>国民健康保険病院事業会計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12.06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2668</v>
      </c>
      <c r="E42" s="158"/>
      <c r="F42" s="158"/>
      <c r="G42" s="158">
        <f>'実質公債費比率（分子）の構造'!L$52</f>
        <v>2539</v>
      </c>
      <c r="H42" s="158"/>
      <c r="I42" s="158"/>
      <c r="J42" s="158">
        <f>'実質公債費比率（分子）の構造'!M$52</f>
        <v>2300</v>
      </c>
      <c r="K42" s="158"/>
      <c r="L42" s="158"/>
      <c r="M42" s="158">
        <f>'実質公債費比率（分子）の構造'!N$52</f>
        <v>2002</v>
      </c>
      <c r="N42" s="158"/>
      <c r="O42" s="158"/>
      <c r="P42" s="158">
        <f>'実質公債費比率（分子）の構造'!O$52</f>
        <v>1765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23</v>
      </c>
      <c r="C44" s="158"/>
      <c r="D44" s="158"/>
      <c r="E44" s="158">
        <f>'実質公債費比率（分子）の構造'!L$50</f>
        <v>23</v>
      </c>
      <c r="F44" s="158"/>
      <c r="G44" s="158"/>
      <c r="H44" s="158">
        <f>'実質公債費比率（分子）の構造'!M$50</f>
        <v>7</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17</v>
      </c>
      <c r="C45" s="158"/>
      <c r="D45" s="158"/>
      <c r="E45" s="158">
        <f>'実質公債費比率（分子）の構造'!L$49</f>
        <v>17</v>
      </c>
      <c r="F45" s="158"/>
      <c r="G45" s="158"/>
      <c r="H45" s="158">
        <f>'実質公債費比率（分子）の構造'!M$49</f>
        <v>17</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946</v>
      </c>
      <c r="C46" s="158"/>
      <c r="D46" s="158"/>
      <c r="E46" s="158">
        <f>'実質公債費比率（分子）の構造'!L$48</f>
        <v>933</v>
      </c>
      <c r="F46" s="158"/>
      <c r="G46" s="158"/>
      <c r="H46" s="158">
        <f>'実質公債費比率（分子）の構造'!M$48</f>
        <v>931</v>
      </c>
      <c r="I46" s="158"/>
      <c r="J46" s="158"/>
      <c r="K46" s="158">
        <f>'実質公債費比率（分子）の構造'!N$48</f>
        <v>906</v>
      </c>
      <c r="L46" s="158"/>
      <c r="M46" s="158"/>
      <c r="N46" s="158">
        <f>'実質公債費比率（分子）の構造'!O$48</f>
        <v>780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2851</v>
      </c>
      <c r="C49" s="158"/>
      <c r="D49" s="158"/>
      <c r="E49" s="158">
        <f>'実質公債費比率（分子）の構造'!L$45</f>
        <v>2721</v>
      </c>
      <c r="F49" s="158"/>
      <c r="G49" s="158"/>
      <c r="H49" s="158">
        <f>'実質公債費比率（分子）の構造'!M$45</f>
        <v>2435</v>
      </c>
      <c r="I49" s="158"/>
      <c r="J49" s="158"/>
      <c r="K49" s="158">
        <f>'実質公債費比率（分子）の構造'!N$45</f>
        <v>2013</v>
      </c>
      <c r="L49" s="158"/>
      <c r="M49" s="158"/>
      <c r="N49" s="158">
        <f>'実質公債費比率（分子）の構造'!O$45</f>
        <v>1704</v>
      </c>
      <c r="O49" s="158"/>
      <c r="P49" s="158"/>
    </row>
    <row r="50" spans="1:16" x14ac:dyDescent="0.15">
      <c r="A50" s="158" t="s">
        <v>67</v>
      </c>
      <c r="B50" s="158" t="e">
        <f>NA()</f>
        <v>#N/A</v>
      </c>
      <c r="C50" s="158">
        <f>IF(ISNUMBER('実質公債費比率（分子）の構造'!K$53),'実質公債費比率（分子）の構造'!K$53,NA())</f>
        <v>1169</v>
      </c>
      <c r="D50" s="158" t="e">
        <f>NA()</f>
        <v>#N/A</v>
      </c>
      <c r="E50" s="158" t="e">
        <f>NA()</f>
        <v>#N/A</v>
      </c>
      <c r="F50" s="158">
        <f>IF(ISNUMBER('実質公債費比率（分子）の構造'!L$53),'実質公債費比率（分子）の構造'!L$53,NA())</f>
        <v>1155</v>
      </c>
      <c r="G50" s="158" t="e">
        <f>NA()</f>
        <v>#N/A</v>
      </c>
      <c r="H50" s="158" t="e">
        <f>NA()</f>
        <v>#N/A</v>
      </c>
      <c r="I50" s="158">
        <f>IF(ISNUMBER('実質公債費比率（分子）の構造'!M$53),'実質公債費比率（分子）の構造'!M$53,NA())</f>
        <v>1090</v>
      </c>
      <c r="J50" s="158" t="e">
        <f>NA()</f>
        <v>#N/A</v>
      </c>
      <c r="K50" s="158" t="e">
        <f>NA()</f>
        <v>#N/A</v>
      </c>
      <c r="L50" s="158">
        <f>IF(ISNUMBER('実質公債費比率（分子）の構造'!N$53),'実質公債費比率（分子）の構造'!N$53,NA())</f>
        <v>917</v>
      </c>
      <c r="M50" s="158" t="e">
        <f>NA()</f>
        <v>#N/A</v>
      </c>
      <c r="N50" s="158" t="e">
        <f>NA()</f>
        <v>#N/A</v>
      </c>
      <c r="O50" s="158">
        <f>IF(ISNUMBER('実質公債費比率（分子）の構造'!O$53),'実質公債費比率（分子）の構造'!O$53,NA())</f>
        <v>719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17715</v>
      </c>
      <c r="E56" s="157"/>
      <c r="F56" s="157"/>
      <c r="G56" s="157">
        <f>'将来負担比率（分子）の構造'!J$52</f>
        <v>15825</v>
      </c>
      <c r="H56" s="157"/>
      <c r="I56" s="157"/>
      <c r="J56" s="157">
        <f>'将来負担比率（分子）の構造'!K$52</f>
        <v>15042</v>
      </c>
      <c r="K56" s="157"/>
      <c r="L56" s="157"/>
      <c r="M56" s="157">
        <f>'将来負担比率（分子）の構造'!L$52</f>
        <v>13893</v>
      </c>
      <c r="N56" s="157"/>
      <c r="O56" s="157"/>
      <c r="P56" s="157">
        <f>'将来負担比率（分子）の構造'!M$52</f>
        <v>13168</v>
      </c>
    </row>
    <row r="57" spans="1:16" x14ac:dyDescent="0.15">
      <c r="A57" s="157" t="s">
        <v>42</v>
      </c>
      <c r="B57" s="157"/>
      <c r="C57" s="157"/>
      <c r="D57" s="157">
        <f>'将来負担比率（分子）の構造'!I$51</f>
        <v>149</v>
      </c>
      <c r="E57" s="157"/>
      <c r="F57" s="157"/>
      <c r="G57" s="157">
        <f>'将来負担比率（分子）の構造'!J$51</f>
        <v>102</v>
      </c>
      <c r="H57" s="157"/>
      <c r="I57" s="157"/>
      <c r="J57" s="157">
        <f>'将来負担比率（分子）の構造'!K$51</f>
        <v>63</v>
      </c>
      <c r="K57" s="157"/>
      <c r="L57" s="157"/>
      <c r="M57" s="157">
        <f>'将来負担比率（分子）の構造'!L$51</f>
        <v>46</v>
      </c>
      <c r="N57" s="157"/>
      <c r="O57" s="157"/>
      <c r="P57" s="157">
        <f>'将来負担比率（分子）の構造'!M$51</f>
        <v>40</v>
      </c>
    </row>
    <row r="58" spans="1:16" x14ac:dyDescent="0.15">
      <c r="A58" s="157" t="s">
        <v>41</v>
      </c>
      <c r="B58" s="157"/>
      <c r="C58" s="157"/>
      <c r="D58" s="157">
        <f>'将来負担比率（分子）の構造'!I$50</f>
        <v>13701</v>
      </c>
      <c r="E58" s="157"/>
      <c r="F58" s="157"/>
      <c r="G58" s="157">
        <f>'将来負担比率（分子）の構造'!J$50</f>
        <v>14181</v>
      </c>
      <c r="H58" s="157"/>
      <c r="I58" s="157"/>
      <c r="J58" s="157">
        <f>'将来負担比率（分子）の構造'!K$50</f>
        <v>14493</v>
      </c>
      <c r="K58" s="157"/>
      <c r="L58" s="157"/>
      <c r="M58" s="157">
        <f>'将来負担比率（分子）の構造'!L$50</f>
        <v>14295</v>
      </c>
      <c r="N58" s="157"/>
      <c r="O58" s="157"/>
      <c r="P58" s="157">
        <f>'将来負担比率（分子）の構造'!M$50</f>
        <v>13880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2700</v>
      </c>
      <c r="C62" s="157"/>
      <c r="D62" s="157"/>
      <c r="E62" s="157">
        <f>'将来負担比率（分子）の構造'!J$45</f>
        <v>2689</v>
      </c>
      <c r="F62" s="157"/>
      <c r="G62" s="157"/>
      <c r="H62" s="157">
        <f>'将来負担比率（分子）の構造'!K$45</f>
        <v>2541</v>
      </c>
      <c r="I62" s="157"/>
      <c r="J62" s="157"/>
      <c r="K62" s="157">
        <f>'将来負担比率（分子）の構造'!L$45</f>
        <v>2548</v>
      </c>
      <c r="L62" s="157"/>
      <c r="M62" s="157"/>
      <c r="N62" s="157">
        <f>'将来負担比率（分子）の構造'!M$45</f>
        <v>2402</v>
      </c>
      <c r="O62" s="157"/>
      <c r="P62" s="157"/>
    </row>
    <row r="63" spans="1:16" x14ac:dyDescent="0.15">
      <c r="A63" s="157" t="s">
        <v>34</v>
      </c>
      <c r="B63" s="157">
        <f>'将来負担比率（分子）の構造'!I$44</f>
        <v>34</v>
      </c>
      <c r="C63" s="157"/>
      <c r="D63" s="157"/>
      <c r="E63" s="157">
        <f>'将来負担比率（分子）の構造'!J$44</f>
        <v>17</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7890</v>
      </c>
      <c r="C64" s="157"/>
      <c r="D64" s="157"/>
      <c r="E64" s="157">
        <f>'将来負担比率（分子）の構造'!J$43</f>
        <v>7322</v>
      </c>
      <c r="F64" s="157"/>
      <c r="G64" s="157"/>
      <c r="H64" s="157">
        <f>'将来負担比率（分子）の構造'!K$43</f>
        <v>6788</v>
      </c>
      <c r="I64" s="157"/>
      <c r="J64" s="157"/>
      <c r="K64" s="157">
        <f>'将来負担比率（分子）の構造'!L$43</f>
        <v>6292</v>
      </c>
      <c r="L64" s="157"/>
      <c r="M64" s="157"/>
      <c r="N64" s="157">
        <f>'将来負担比率（分子）の構造'!M$43</f>
        <v>5373</v>
      </c>
      <c r="O64" s="157"/>
      <c r="P64" s="157"/>
    </row>
    <row r="65" spans="1:16" x14ac:dyDescent="0.15">
      <c r="A65" s="157" t="s">
        <v>32</v>
      </c>
      <c r="B65" s="157">
        <f>'将来負担比率（分子）の構造'!I$42</f>
        <v>29</v>
      </c>
      <c r="C65" s="157"/>
      <c r="D65" s="157"/>
      <c r="E65" s="157">
        <f>'将来負担比率（分子）の構造'!J$42</f>
        <v>7</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14820</v>
      </c>
      <c r="C66" s="157"/>
      <c r="D66" s="157"/>
      <c r="E66" s="157">
        <f>'将来負担比率（分子）の構造'!J$41</f>
        <v>13287</v>
      </c>
      <c r="F66" s="157"/>
      <c r="G66" s="157"/>
      <c r="H66" s="157">
        <f>'将来負担比率（分子）の構造'!K$41</f>
        <v>11844</v>
      </c>
      <c r="I66" s="157"/>
      <c r="J66" s="157"/>
      <c r="K66" s="157">
        <f>'将来負担比率（分子）の構造'!L$41</f>
        <v>10771</v>
      </c>
      <c r="L66" s="157"/>
      <c r="M66" s="157"/>
      <c r="N66" s="157">
        <f>'将来負担比率（分子）の構造'!M$41</f>
        <v>10546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6439</v>
      </c>
      <c r="C72" s="161">
        <f>基金残高に係る経年分析!G55</f>
        <v>3161</v>
      </c>
      <c r="D72" s="161">
        <f>基金残高に係る経年分析!H55</f>
        <v>3208</v>
      </c>
    </row>
    <row r="73" spans="1:16" x14ac:dyDescent="0.15">
      <c r="A73" s="160" t="s">
        <v>74</v>
      </c>
      <c r="B73" s="161">
        <f>基金残高に係る経年分析!F56</f>
        <v>68</v>
      </c>
      <c r="C73" s="161">
        <f>基金残高に係る経年分析!G56</f>
        <v>68</v>
      </c>
      <c r="D73" s="161">
        <f>基金残高に係る経年分析!H56</f>
        <v>68</v>
      </c>
    </row>
    <row r="74" spans="1:16" x14ac:dyDescent="0.15">
      <c r="A74" s="160" t="s">
        <v>75</v>
      </c>
      <c r="B74" s="161">
        <f>基金残高に係る経年分析!F57</f>
        <v>8433</v>
      </c>
      <c r="C74" s="161">
        <f>基金残高に係る経年分析!G57</f>
        <v>11517</v>
      </c>
      <c r="D74" s="161">
        <f>基金残高に係る経年分析!H57</f>
        <v>10980</v>
      </c>
    </row>
  </sheetData>
  <sheetProtection algorithmName="SHA-512" hashValue="1pvIBztQqMt8iY6PXT+rnK6m/jVdwwzI0BrdQHwwI1u3jT/hsLHHSMSGbzWINkQrsUnjAeD8lt1E3lP/adYNeQ==" saltValue="7wp5cKos6UKQhxXaZL4dk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3688079</v>
      </c>
      <c r="S5" s="600"/>
      <c r="T5" s="600"/>
      <c r="U5" s="600"/>
      <c r="V5" s="600"/>
      <c r="W5" s="600"/>
      <c r="X5" s="600"/>
      <c r="Y5" s="601"/>
      <c r="Z5" s="602">
        <v>15.3</v>
      </c>
      <c r="AA5" s="602"/>
      <c r="AB5" s="602"/>
      <c r="AC5" s="602"/>
      <c r="AD5" s="603">
        <v>3688079</v>
      </c>
      <c r="AE5" s="603"/>
      <c r="AF5" s="603"/>
      <c r="AG5" s="603"/>
      <c r="AH5" s="603"/>
      <c r="AI5" s="603"/>
      <c r="AJ5" s="603"/>
      <c r="AK5" s="603"/>
      <c r="AL5" s="604">
        <v>33</v>
      </c>
      <c r="AM5" s="605"/>
      <c r="AN5" s="605"/>
      <c r="AO5" s="606"/>
      <c r="AP5" s="596" t="s">
        <v>216</v>
      </c>
      <c r="AQ5" s="597"/>
      <c r="AR5" s="597"/>
      <c r="AS5" s="597"/>
      <c r="AT5" s="597"/>
      <c r="AU5" s="597"/>
      <c r="AV5" s="597"/>
      <c r="AW5" s="597"/>
      <c r="AX5" s="597"/>
      <c r="AY5" s="597"/>
      <c r="AZ5" s="597"/>
      <c r="BA5" s="597"/>
      <c r="BB5" s="597"/>
      <c r="BC5" s="597"/>
      <c r="BD5" s="597"/>
      <c r="BE5" s="597"/>
      <c r="BF5" s="598"/>
      <c r="BG5" s="610">
        <v>3677363</v>
      </c>
      <c r="BH5" s="611"/>
      <c r="BI5" s="611"/>
      <c r="BJ5" s="611"/>
      <c r="BK5" s="611"/>
      <c r="BL5" s="611"/>
      <c r="BM5" s="611"/>
      <c r="BN5" s="612"/>
      <c r="BO5" s="613">
        <v>99.7</v>
      </c>
      <c r="BP5" s="613"/>
      <c r="BQ5" s="613"/>
      <c r="BR5" s="613"/>
      <c r="BS5" s="614">
        <v>368209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227075</v>
      </c>
      <c r="S6" s="611"/>
      <c r="T6" s="611"/>
      <c r="U6" s="611"/>
      <c r="V6" s="611"/>
      <c r="W6" s="611"/>
      <c r="X6" s="611"/>
      <c r="Y6" s="612"/>
      <c r="Z6" s="613">
        <v>0.9</v>
      </c>
      <c r="AA6" s="613"/>
      <c r="AB6" s="613"/>
      <c r="AC6" s="613"/>
      <c r="AD6" s="614">
        <v>227075</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3677363</v>
      </c>
      <c r="BH6" s="611"/>
      <c r="BI6" s="611"/>
      <c r="BJ6" s="611"/>
      <c r="BK6" s="611"/>
      <c r="BL6" s="611"/>
      <c r="BM6" s="611"/>
      <c r="BN6" s="612"/>
      <c r="BO6" s="613">
        <v>99.7</v>
      </c>
      <c r="BP6" s="613"/>
      <c r="BQ6" s="613"/>
      <c r="BR6" s="613"/>
      <c r="BS6" s="614">
        <v>368209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106661</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106657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1223</v>
      </c>
      <c r="S7" s="611"/>
      <c r="T7" s="611"/>
      <c r="U7" s="611"/>
      <c r="V7" s="611"/>
      <c r="W7" s="611"/>
      <c r="X7" s="611"/>
      <c r="Y7" s="612"/>
      <c r="Z7" s="613">
        <v>0</v>
      </c>
      <c r="AA7" s="613"/>
      <c r="AB7" s="613"/>
      <c r="AC7" s="613"/>
      <c r="AD7" s="614">
        <v>1223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1317608</v>
      </c>
      <c r="BH7" s="611"/>
      <c r="BI7" s="611"/>
      <c r="BJ7" s="611"/>
      <c r="BK7" s="611"/>
      <c r="BL7" s="611"/>
      <c r="BM7" s="611"/>
      <c r="BN7" s="612"/>
      <c r="BO7" s="613">
        <v>35.700000000000003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5883178</v>
      </c>
      <c r="CS7" s="611"/>
      <c r="CT7" s="611"/>
      <c r="CU7" s="611"/>
      <c r="CV7" s="611"/>
      <c r="CW7" s="611"/>
      <c r="CX7" s="611"/>
      <c r="CY7" s="612"/>
      <c r="CZ7" s="613">
        <v>25.8</v>
      </c>
      <c r="DA7" s="613"/>
      <c r="DB7" s="613"/>
      <c r="DC7" s="613"/>
      <c r="DD7" s="619">
        <v>846630</v>
      </c>
      <c r="DE7" s="611"/>
      <c r="DF7" s="611"/>
      <c r="DG7" s="611"/>
      <c r="DH7" s="611"/>
      <c r="DI7" s="611"/>
      <c r="DJ7" s="611"/>
      <c r="DK7" s="611"/>
      <c r="DL7" s="611"/>
      <c r="DM7" s="611"/>
      <c r="DN7" s="611"/>
      <c r="DO7" s="611"/>
      <c r="DP7" s="612"/>
      <c r="DQ7" s="619">
        <v>3102323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26078</v>
      </c>
      <c r="S8" s="611"/>
      <c r="T8" s="611"/>
      <c r="U8" s="611"/>
      <c r="V8" s="611"/>
      <c r="W8" s="611"/>
      <c r="X8" s="611"/>
      <c r="Y8" s="612"/>
      <c r="Z8" s="613">
        <v>0.1</v>
      </c>
      <c r="AA8" s="613"/>
      <c r="AB8" s="613"/>
      <c r="AC8" s="613"/>
      <c r="AD8" s="614">
        <v>26078</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36213</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4600500</v>
      </c>
      <c r="CS8" s="611"/>
      <c r="CT8" s="611"/>
      <c r="CU8" s="611"/>
      <c r="CV8" s="611"/>
      <c r="CW8" s="611"/>
      <c r="CX8" s="611"/>
      <c r="CY8" s="612"/>
      <c r="CZ8" s="613">
        <v>20.100000000000001</v>
      </c>
      <c r="DA8" s="613"/>
      <c r="DB8" s="613"/>
      <c r="DC8" s="613"/>
      <c r="DD8" s="619">
        <v>114064</v>
      </c>
      <c r="DE8" s="611"/>
      <c r="DF8" s="611"/>
      <c r="DG8" s="611"/>
      <c r="DH8" s="611"/>
      <c r="DI8" s="611"/>
      <c r="DJ8" s="611"/>
      <c r="DK8" s="611"/>
      <c r="DL8" s="611"/>
      <c r="DM8" s="611"/>
      <c r="DN8" s="611"/>
      <c r="DO8" s="611"/>
      <c r="DP8" s="612"/>
      <c r="DQ8" s="619">
        <v>2750546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33509</v>
      </c>
      <c r="S9" s="611"/>
      <c r="T9" s="611"/>
      <c r="U9" s="611"/>
      <c r="V9" s="611"/>
      <c r="W9" s="611"/>
      <c r="X9" s="611"/>
      <c r="Y9" s="612"/>
      <c r="Z9" s="613">
        <v>0.1</v>
      </c>
      <c r="AA9" s="613"/>
      <c r="AB9" s="613"/>
      <c r="AC9" s="613"/>
      <c r="AD9" s="614">
        <v>33509</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957831</v>
      </c>
      <c r="BH9" s="611"/>
      <c r="BI9" s="611"/>
      <c r="BJ9" s="611"/>
      <c r="BK9" s="611"/>
      <c r="BL9" s="611"/>
      <c r="BM9" s="611"/>
      <c r="BN9" s="612"/>
      <c r="BO9" s="613">
        <v>26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1760410</v>
      </c>
      <c r="CS9" s="611"/>
      <c r="CT9" s="611"/>
      <c r="CU9" s="611"/>
      <c r="CV9" s="611"/>
      <c r="CW9" s="611"/>
      <c r="CX9" s="611"/>
      <c r="CY9" s="612"/>
      <c r="CZ9" s="613">
        <v>7.7</v>
      </c>
      <c r="DA9" s="613"/>
      <c r="DB9" s="613"/>
      <c r="DC9" s="613"/>
      <c r="DD9" s="619">
        <v>332940</v>
      </c>
      <c r="DE9" s="611"/>
      <c r="DF9" s="611"/>
      <c r="DG9" s="611"/>
      <c r="DH9" s="611"/>
      <c r="DI9" s="611"/>
      <c r="DJ9" s="611"/>
      <c r="DK9" s="611"/>
      <c r="DL9" s="611"/>
      <c r="DM9" s="611"/>
      <c r="DN9" s="611"/>
      <c r="DO9" s="611"/>
      <c r="DP9" s="612"/>
      <c r="DQ9" s="619">
        <v>1175970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77484</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23605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17805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595111</v>
      </c>
      <c r="S11" s="611"/>
      <c r="T11" s="611"/>
      <c r="U11" s="611"/>
      <c r="V11" s="611"/>
      <c r="W11" s="611"/>
      <c r="X11" s="611"/>
      <c r="Y11" s="612"/>
      <c r="Z11" s="615">
        <v>2.5</v>
      </c>
      <c r="AA11" s="616"/>
      <c r="AB11" s="616"/>
      <c r="AC11" s="622"/>
      <c r="AD11" s="619">
        <v>595111</v>
      </c>
      <c r="AE11" s="611"/>
      <c r="AF11" s="611"/>
      <c r="AG11" s="611"/>
      <c r="AH11" s="611"/>
      <c r="AI11" s="611"/>
      <c r="AJ11" s="611"/>
      <c r="AK11" s="612"/>
      <c r="AL11" s="615">
        <v>5.3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246080</v>
      </c>
      <c r="BH11" s="611"/>
      <c r="BI11" s="611"/>
      <c r="BJ11" s="611"/>
      <c r="BK11" s="611"/>
      <c r="BL11" s="611"/>
      <c r="BM11" s="611"/>
      <c r="BN11" s="612"/>
      <c r="BO11" s="613">
        <v>6.7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963126</v>
      </c>
      <c r="CS11" s="611"/>
      <c r="CT11" s="611"/>
      <c r="CU11" s="611"/>
      <c r="CV11" s="611"/>
      <c r="CW11" s="611"/>
      <c r="CX11" s="611"/>
      <c r="CY11" s="612"/>
      <c r="CZ11" s="613">
        <v>4.2</v>
      </c>
      <c r="DA11" s="613"/>
      <c r="DB11" s="613"/>
      <c r="DC11" s="613"/>
      <c r="DD11" s="619">
        <v>306613</v>
      </c>
      <c r="DE11" s="611"/>
      <c r="DF11" s="611"/>
      <c r="DG11" s="611"/>
      <c r="DH11" s="611"/>
      <c r="DI11" s="611"/>
      <c r="DJ11" s="611"/>
      <c r="DK11" s="611"/>
      <c r="DL11" s="611"/>
      <c r="DM11" s="611"/>
      <c r="DN11" s="611"/>
      <c r="DO11" s="611"/>
      <c r="DP11" s="612"/>
      <c r="DQ11" s="619">
        <v>511111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4648</v>
      </c>
      <c r="S12" s="611"/>
      <c r="T12" s="611"/>
      <c r="U12" s="611"/>
      <c r="V12" s="611"/>
      <c r="W12" s="611"/>
      <c r="X12" s="611"/>
      <c r="Y12" s="612"/>
      <c r="Z12" s="613">
        <v>0</v>
      </c>
      <c r="AA12" s="613"/>
      <c r="AB12" s="613"/>
      <c r="AC12" s="613"/>
      <c r="AD12" s="614">
        <v>4648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2099148</v>
      </c>
      <c r="BH12" s="611"/>
      <c r="BI12" s="611"/>
      <c r="BJ12" s="611"/>
      <c r="BK12" s="611"/>
      <c r="BL12" s="611"/>
      <c r="BM12" s="611"/>
      <c r="BN12" s="612"/>
      <c r="BO12" s="613">
        <v>56.9</v>
      </c>
      <c r="BP12" s="613"/>
      <c r="BQ12" s="613"/>
      <c r="BR12" s="613"/>
      <c r="BS12" s="614">
        <v>368209</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1441309</v>
      </c>
      <c r="CS12" s="611"/>
      <c r="CT12" s="611"/>
      <c r="CU12" s="611"/>
      <c r="CV12" s="611"/>
      <c r="CW12" s="611"/>
      <c r="CX12" s="611"/>
      <c r="CY12" s="612"/>
      <c r="CZ12" s="613">
        <v>6.3</v>
      </c>
      <c r="DA12" s="613"/>
      <c r="DB12" s="613"/>
      <c r="DC12" s="613"/>
      <c r="DD12" s="619">
        <v>282961</v>
      </c>
      <c r="DE12" s="611"/>
      <c r="DF12" s="611"/>
      <c r="DG12" s="611"/>
      <c r="DH12" s="611"/>
      <c r="DI12" s="611"/>
      <c r="DJ12" s="611"/>
      <c r="DK12" s="611"/>
      <c r="DL12" s="611"/>
      <c r="DM12" s="611"/>
      <c r="DN12" s="611"/>
      <c r="DO12" s="611"/>
      <c r="DP12" s="612"/>
      <c r="DQ12" s="619">
        <v>556559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1368</v>
      </c>
      <c r="S13" s="611"/>
      <c r="T13" s="611"/>
      <c r="U13" s="611"/>
      <c r="V13" s="611"/>
      <c r="W13" s="611"/>
      <c r="X13" s="611"/>
      <c r="Y13" s="612"/>
      <c r="Z13" s="613">
        <v>0</v>
      </c>
      <c r="AA13" s="613"/>
      <c r="AB13" s="613"/>
      <c r="AC13" s="613"/>
      <c r="AD13" s="614">
        <v>1368</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2094809</v>
      </c>
      <c r="BH13" s="611"/>
      <c r="BI13" s="611"/>
      <c r="BJ13" s="611"/>
      <c r="BK13" s="611"/>
      <c r="BL13" s="611"/>
      <c r="BM13" s="611"/>
      <c r="BN13" s="612"/>
      <c r="BO13" s="613">
        <v>56.8</v>
      </c>
      <c r="BP13" s="613"/>
      <c r="BQ13" s="613"/>
      <c r="BR13" s="613"/>
      <c r="BS13" s="614">
        <v>368209</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3390849</v>
      </c>
      <c r="CS13" s="611"/>
      <c r="CT13" s="611"/>
      <c r="CU13" s="611"/>
      <c r="CV13" s="611"/>
      <c r="CW13" s="611"/>
      <c r="CX13" s="611"/>
      <c r="CY13" s="612"/>
      <c r="CZ13" s="613">
        <v>14.8</v>
      </c>
      <c r="DA13" s="613"/>
      <c r="DB13" s="613"/>
      <c r="DC13" s="613"/>
      <c r="DD13" s="619">
        <v>889691</v>
      </c>
      <c r="DE13" s="611"/>
      <c r="DF13" s="611"/>
      <c r="DG13" s="611"/>
      <c r="DH13" s="611"/>
      <c r="DI13" s="611"/>
      <c r="DJ13" s="611"/>
      <c r="DK13" s="611"/>
      <c r="DL13" s="611"/>
      <c r="DM13" s="611"/>
      <c r="DN13" s="611"/>
      <c r="DO13" s="611"/>
      <c r="DP13" s="612"/>
      <c r="DQ13" s="619">
        <v>2353192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103153</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920694</v>
      </c>
      <c r="CS14" s="611"/>
      <c r="CT14" s="611"/>
      <c r="CU14" s="611"/>
      <c r="CV14" s="611"/>
      <c r="CW14" s="611"/>
      <c r="CX14" s="611"/>
      <c r="CY14" s="612"/>
      <c r="CZ14" s="613">
        <v>4</v>
      </c>
      <c r="DA14" s="613"/>
      <c r="DB14" s="613"/>
      <c r="DC14" s="613"/>
      <c r="DD14" s="619">
        <v>208616</v>
      </c>
      <c r="DE14" s="611"/>
      <c r="DF14" s="611"/>
      <c r="DG14" s="611"/>
      <c r="DH14" s="611"/>
      <c r="DI14" s="611"/>
      <c r="DJ14" s="611"/>
      <c r="DK14" s="611"/>
      <c r="DL14" s="611"/>
      <c r="DM14" s="611"/>
      <c r="DN14" s="611"/>
      <c r="DO14" s="611"/>
      <c r="DP14" s="612"/>
      <c r="DQ14" s="619">
        <v>683934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23245</v>
      </c>
      <c r="S15" s="611"/>
      <c r="T15" s="611"/>
      <c r="U15" s="611"/>
      <c r="V15" s="611"/>
      <c r="W15" s="611"/>
      <c r="X15" s="611"/>
      <c r="Y15" s="612"/>
      <c r="Z15" s="613">
        <v>0.1</v>
      </c>
      <c r="AA15" s="613"/>
      <c r="AB15" s="613"/>
      <c r="AC15" s="613"/>
      <c r="AD15" s="614">
        <v>23245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157448</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1811209</v>
      </c>
      <c r="CS15" s="611"/>
      <c r="CT15" s="611"/>
      <c r="CU15" s="611"/>
      <c r="CV15" s="611"/>
      <c r="CW15" s="611"/>
      <c r="CX15" s="611"/>
      <c r="CY15" s="612"/>
      <c r="CZ15" s="613">
        <v>7.9</v>
      </c>
      <c r="DA15" s="613"/>
      <c r="DB15" s="613"/>
      <c r="DC15" s="613"/>
      <c r="DD15" s="619">
        <v>270742</v>
      </c>
      <c r="DE15" s="611"/>
      <c r="DF15" s="611"/>
      <c r="DG15" s="611"/>
      <c r="DH15" s="611"/>
      <c r="DI15" s="611"/>
      <c r="DJ15" s="611"/>
      <c r="DK15" s="611"/>
      <c r="DL15" s="611"/>
      <c r="DM15" s="611"/>
      <c r="DN15" s="611"/>
      <c r="DO15" s="611"/>
      <c r="DP15" s="612"/>
      <c r="DQ15" s="619">
        <v>1281723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55370</v>
      </c>
      <c r="S16" s="611"/>
      <c r="T16" s="611"/>
      <c r="U16" s="611"/>
      <c r="V16" s="611"/>
      <c r="W16" s="611"/>
      <c r="X16" s="611"/>
      <c r="Y16" s="612"/>
      <c r="Z16" s="613">
        <v>0.2</v>
      </c>
      <c r="AA16" s="613"/>
      <c r="AB16" s="613"/>
      <c r="AC16" s="613"/>
      <c r="AD16" s="614">
        <v>55370</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6</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234076</v>
      </c>
      <c r="CS16" s="611"/>
      <c r="CT16" s="611"/>
      <c r="CU16" s="611"/>
      <c r="CV16" s="611"/>
      <c r="CW16" s="611"/>
      <c r="CX16" s="611"/>
      <c r="CY16" s="612"/>
      <c r="CZ16" s="613">
        <v>1</v>
      </c>
      <c r="DA16" s="613"/>
      <c r="DB16" s="613"/>
      <c r="DC16" s="613"/>
      <c r="DD16" s="619" t="s">
        <v>122</v>
      </c>
      <c r="DE16" s="611"/>
      <c r="DF16" s="611"/>
      <c r="DG16" s="611"/>
      <c r="DH16" s="611"/>
      <c r="DI16" s="611"/>
      <c r="DJ16" s="611"/>
      <c r="DK16" s="611"/>
      <c r="DL16" s="611"/>
      <c r="DM16" s="611"/>
      <c r="DN16" s="611"/>
      <c r="DO16" s="611"/>
      <c r="DP16" s="612"/>
      <c r="DQ16" s="619">
        <v>87092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115663</v>
      </c>
      <c r="S17" s="611"/>
      <c r="T17" s="611"/>
      <c r="U17" s="611"/>
      <c r="V17" s="611"/>
      <c r="W17" s="611"/>
      <c r="X17" s="611"/>
      <c r="Y17" s="612"/>
      <c r="Z17" s="613">
        <v>0.5</v>
      </c>
      <c r="AA17" s="613"/>
      <c r="AB17" s="613"/>
      <c r="AC17" s="613"/>
      <c r="AD17" s="614">
        <v>115663</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1703670</v>
      </c>
      <c r="CS17" s="611"/>
      <c r="CT17" s="611"/>
      <c r="CU17" s="611"/>
      <c r="CV17" s="611"/>
      <c r="CW17" s="611"/>
      <c r="CX17" s="611"/>
      <c r="CY17" s="612"/>
      <c r="CZ17" s="613">
        <v>7.5</v>
      </c>
      <c r="DA17" s="613"/>
      <c r="DB17" s="613"/>
      <c r="DC17" s="613"/>
      <c r="DD17" s="619" t="s">
        <v>122</v>
      </c>
      <c r="DE17" s="611"/>
      <c r="DF17" s="611"/>
      <c r="DG17" s="611"/>
      <c r="DH17" s="611"/>
      <c r="DI17" s="611"/>
      <c r="DJ17" s="611"/>
      <c r="DK17" s="611"/>
      <c r="DL17" s="611"/>
      <c r="DM17" s="611"/>
      <c r="DN17" s="611"/>
      <c r="DO17" s="611"/>
      <c r="DP17" s="612"/>
      <c r="DQ17" s="619">
        <v>1703670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13527</v>
      </c>
      <c r="S18" s="611"/>
      <c r="T18" s="611"/>
      <c r="U18" s="611"/>
      <c r="V18" s="611"/>
      <c r="W18" s="611"/>
      <c r="X18" s="611"/>
      <c r="Y18" s="612"/>
      <c r="Z18" s="613">
        <v>0.1</v>
      </c>
      <c r="AA18" s="613"/>
      <c r="AB18" s="613"/>
      <c r="AC18" s="613"/>
      <c r="AD18" s="614">
        <v>13527</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98344</v>
      </c>
      <c r="S19" s="611"/>
      <c r="T19" s="611"/>
      <c r="U19" s="611"/>
      <c r="V19" s="611"/>
      <c r="W19" s="611"/>
      <c r="X19" s="611"/>
      <c r="Y19" s="612"/>
      <c r="Z19" s="613">
        <v>0.4</v>
      </c>
      <c r="AA19" s="613"/>
      <c r="AB19" s="613"/>
      <c r="AC19" s="613"/>
      <c r="AD19" s="614">
        <v>98344</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10716</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3792</v>
      </c>
      <c r="S20" s="611"/>
      <c r="T20" s="611"/>
      <c r="U20" s="611"/>
      <c r="V20" s="611"/>
      <c r="W20" s="611"/>
      <c r="X20" s="611"/>
      <c r="Y20" s="612"/>
      <c r="Z20" s="613">
        <v>0</v>
      </c>
      <c r="AA20" s="613"/>
      <c r="AB20" s="613"/>
      <c r="AC20" s="613"/>
      <c r="AD20" s="614">
        <v>3792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10716</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22839287</v>
      </c>
      <c r="CS20" s="611"/>
      <c r="CT20" s="611"/>
      <c r="CU20" s="611"/>
      <c r="CV20" s="611"/>
      <c r="CW20" s="611"/>
      <c r="CX20" s="611"/>
      <c r="CY20" s="612"/>
      <c r="CZ20" s="613">
        <v>100</v>
      </c>
      <c r="DA20" s="613"/>
      <c r="DB20" s="613"/>
      <c r="DC20" s="613"/>
      <c r="DD20" s="619">
        <v>3252257</v>
      </c>
      <c r="DE20" s="611"/>
      <c r="DF20" s="611"/>
      <c r="DG20" s="611"/>
      <c r="DH20" s="611"/>
      <c r="DI20" s="611"/>
      <c r="DJ20" s="611"/>
      <c r="DK20" s="611"/>
      <c r="DL20" s="611"/>
      <c r="DM20" s="611"/>
      <c r="DN20" s="611"/>
      <c r="DO20" s="611"/>
      <c r="DP20" s="612"/>
      <c r="DQ20" s="619">
        <v>14330582</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7732988</v>
      </c>
      <c r="S21" s="611"/>
      <c r="T21" s="611"/>
      <c r="U21" s="611"/>
      <c r="V21" s="611"/>
      <c r="W21" s="611"/>
      <c r="X21" s="611"/>
      <c r="Y21" s="612"/>
      <c r="Z21" s="613">
        <v>32</v>
      </c>
      <c r="AA21" s="613"/>
      <c r="AB21" s="613"/>
      <c r="AC21" s="613"/>
      <c r="AD21" s="614">
        <v>6354073</v>
      </c>
      <c r="AE21" s="614"/>
      <c r="AF21" s="614"/>
      <c r="AG21" s="614"/>
      <c r="AH21" s="614"/>
      <c r="AI21" s="614"/>
      <c r="AJ21" s="614"/>
      <c r="AK21" s="614"/>
      <c r="AL21" s="615">
        <v>56.8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10716</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6354073</v>
      </c>
      <c r="S22" s="611"/>
      <c r="T22" s="611"/>
      <c r="U22" s="611"/>
      <c r="V22" s="611"/>
      <c r="W22" s="611"/>
      <c r="X22" s="611"/>
      <c r="Y22" s="612"/>
      <c r="Z22" s="613">
        <v>26.3</v>
      </c>
      <c r="AA22" s="613"/>
      <c r="AB22" s="613"/>
      <c r="AC22" s="613"/>
      <c r="AD22" s="614">
        <v>6354073</v>
      </c>
      <c r="AE22" s="614"/>
      <c r="AF22" s="614"/>
      <c r="AG22" s="614"/>
      <c r="AH22" s="614"/>
      <c r="AI22" s="614"/>
      <c r="AJ22" s="614"/>
      <c r="AK22" s="614"/>
      <c r="AL22" s="615">
        <v>56.8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1378915</v>
      </c>
      <c r="S23" s="611"/>
      <c r="T23" s="611"/>
      <c r="U23" s="611"/>
      <c r="V23" s="611"/>
      <c r="W23" s="611"/>
      <c r="X23" s="611"/>
      <c r="Y23" s="612"/>
      <c r="Z23" s="613">
        <v>5.7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7282005</v>
      </c>
      <c r="CS24" s="600"/>
      <c r="CT24" s="600"/>
      <c r="CU24" s="600"/>
      <c r="CV24" s="600"/>
      <c r="CW24" s="600"/>
      <c r="CX24" s="600"/>
      <c r="CY24" s="601"/>
      <c r="CZ24" s="604">
        <v>31.9</v>
      </c>
      <c r="DA24" s="605"/>
      <c r="DB24" s="605"/>
      <c r="DC24" s="621"/>
      <c r="DD24" s="645">
        <v>5862152</v>
      </c>
      <c r="DE24" s="600"/>
      <c r="DF24" s="600"/>
      <c r="DG24" s="600"/>
      <c r="DH24" s="600"/>
      <c r="DI24" s="600"/>
      <c r="DJ24" s="600"/>
      <c r="DK24" s="601"/>
      <c r="DL24" s="645">
        <v>5591086</v>
      </c>
      <c r="DM24" s="600"/>
      <c r="DN24" s="600"/>
      <c r="DO24" s="600"/>
      <c r="DP24" s="600"/>
      <c r="DQ24" s="600"/>
      <c r="DR24" s="600"/>
      <c r="DS24" s="600"/>
      <c r="DT24" s="600"/>
      <c r="DU24" s="600"/>
      <c r="DV24" s="601"/>
      <c r="DW24" s="604">
        <v>49.9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12504357</v>
      </c>
      <c r="S25" s="611"/>
      <c r="T25" s="611"/>
      <c r="U25" s="611"/>
      <c r="V25" s="611"/>
      <c r="W25" s="611"/>
      <c r="X25" s="611"/>
      <c r="Y25" s="612"/>
      <c r="Z25" s="613">
        <v>51.7</v>
      </c>
      <c r="AA25" s="613"/>
      <c r="AB25" s="613"/>
      <c r="AC25" s="613"/>
      <c r="AD25" s="614">
        <v>11125442</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3317264</v>
      </c>
      <c r="CS25" s="642"/>
      <c r="CT25" s="642"/>
      <c r="CU25" s="642"/>
      <c r="CV25" s="642"/>
      <c r="CW25" s="642"/>
      <c r="CX25" s="642"/>
      <c r="CY25" s="643"/>
      <c r="CZ25" s="615">
        <v>14.5</v>
      </c>
      <c r="DA25" s="640"/>
      <c r="DB25" s="640"/>
      <c r="DC25" s="644"/>
      <c r="DD25" s="619">
        <v>3152438</v>
      </c>
      <c r="DE25" s="642"/>
      <c r="DF25" s="642"/>
      <c r="DG25" s="642"/>
      <c r="DH25" s="642"/>
      <c r="DI25" s="642"/>
      <c r="DJ25" s="642"/>
      <c r="DK25" s="643"/>
      <c r="DL25" s="619">
        <v>3146028</v>
      </c>
      <c r="DM25" s="642"/>
      <c r="DN25" s="642"/>
      <c r="DO25" s="642"/>
      <c r="DP25" s="642"/>
      <c r="DQ25" s="642"/>
      <c r="DR25" s="642"/>
      <c r="DS25" s="642"/>
      <c r="DT25" s="642"/>
      <c r="DU25" s="642"/>
      <c r="DV25" s="643"/>
      <c r="DW25" s="615">
        <v>28.1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1493</v>
      </c>
      <c r="S26" s="611"/>
      <c r="T26" s="611"/>
      <c r="U26" s="611"/>
      <c r="V26" s="611"/>
      <c r="W26" s="611"/>
      <c r="X26" s="611"/>
      <c r="Y26" s="612"/>
      <c r="Z26" s="613">
        <v>0</v>
      </c>
      <c r="AA26" s="613"/>
      <c r="AB26" s="613"/>
      <c r="AC26" s="613"/>
      <c r="AD26" s="614">
        <v>1493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2255570</v>
      </c>
      <c r="CS26" s="611"/>
      <c r="CT26" s="611"/>
      <c r="CU26" s="611"/>
      <c r="CV26" s="611"/>
      <c r="CW26" s="611"/>
      <c r="CX26" s="611"/>
      <c r="CY26" s="612"/>
      <c r="CZ26" s="615">
        <v>9.9</v>
      </c>
      <c r="DA26" s="640"/>
      <c r="DB26" s="640"/>
      <c r="DC26" s="644"/>
      <c r="DD26" s="619">
        <v>2133520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144876</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3688079</v>
      </c>
      <c r="BH27" s="611"/>
      <c r="BI27" s="611"/>
      <c r="BJ27" s="611"/>
      <c r="BK27" s="611"/>
      <c r="BL27" s="611"/>
      <c r="BM27" s="611"/>
      <c r="BN27" s="612"/>
      <c r="BO27" s="613">
        <v>100</v>
      </c>
      <c r="BP27" s="613"/>
      <c r="BQ27" s="613"/>
      <c r="BR27" s="613"/>
      <c r="BS27" s="614">
        <v>368209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2261071</v>
      </c>
      <c r="CS27" s="642"/>
      <c r="CT27" s="642"/>
      <c r="CU27" s="642"/>
      <c r="CV27" s="642"/>
      <c r="CW27" s="642"/>
      <c r="CX27" s="642"/>
      <c r="CY27" s="643"/>
      <c r="CZ27" s="615">
        <v>9.9</v>
      </c>
      <c r="DA27" s="640"/>
      <c r="DB27" s="640"/>
      <c r="DC27" s="644"/>
      <c r="DD27" s="619">
        <v>1006044</v>
      </c>
      <c r="DE27" s="642"/>
      <c r="DF27" s="642"/>
      <c r="DG27" s="642"/>
      <c r="DH27" s="642"/>
      <c r="DI27" s="642"/>
      <c r="DJ27" s="642"/>
      <c r="DK27" s="643"/>
      <c r="DL27" s="619">
        <v>741388</v>
      </c>
      <c r="DM27" s="642"/>
      <c r="DN27" s="642"/>
      <c r="DO27" s="642"/>
      <c r="DP27" s="642"/>
      <c r="DQ27" s="642"/>
      <c r="DR27" s="642"/>
      <c r="DS27" s="642"/>
      <c r="DT27" s="642"/>
      <c r="DU27" s="642"/>
      <c r="DV27" s="643"/>
      <c r="DW27" s="615">
        <v>6.6</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183690</v>
      </c>
      <c r="S28" s="611"/>
      <c r="T28" s="611"/>
      <c r="U28" s="611"/>
      <c r="V28" s="611"/>
      <c r="W28" s="611"/>
      <c r="X28" s="611"/>
      <c r="Y28" s="612"/>
      <c r="Z28" s="613">
        <v>0.8</v>
      </c>
      <c r="AA28" s="613"/>
      <c r="AB28" s="613"/>
      <c r="AC28" s="613"/>
      <c r="AD28" s="614">
        <v>52584</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1703670</v>
      </c>
      <c r="CS28" s="611"/>
      <c r="CT28" s="611"/>
      <c r="CU28" s="611"/>
      <c r="CV28" s="611"/>
      <c r="CW28" s="611"/>
      <c r="CX28" s="611"/>
      <c r="CY28" s="612"/>
      <c r="CZ28" s="615">
        <v>7.5</v>
      </c>
      <c r="DA28" s="640"/>
      <c r="DB28" s="640"/>
      <c r="DC28" s="644"/>
      <c r="DD28" s="619">
        <v>1703670</v>
      </c>
      <c r="DE28" s="611"/>
      <c r="DF28" s="611"/>
      <c r="DG28" s="611"/>
      <c r="DH28" s="611"/>
      <c r="DI28" s="611"/>
      <c r="DJ28" s="611"/>
      <c r="DK28" s="612"/>
      <c r="DL28" s="619">
        <v>1703670</v>
      </c>
      <c r="DM28" s="611"/>
      <c r="DN28" s="611"/>
      <c r="DO28" s="611"/>
      <c r="DP28" s="611"/>
      <c r="DQ28" s="611"/>
      <c r="DR28" s="611"/>
      <c r="DS28" s="611"/>
      <c r="DT28" s="611"/>
      <c r="DU28" s="611"/>
      <c r="DV28" s="612"/>
      <c r="DW28" s="615">
        <v>15.2</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70151</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1703670</v>
      </c>
      <c r="CS29" s="642"/>
      <c r="CT29" s="642"/>
      <c r="CU29" s="642"/>
      <c r="CV29" s="642"/>
      <c r="CW29" s="642"/>
      <c r="CX29" s="642"/>
      <c r="CY29" s="643"/>
      <c r="CZ29" s="615">
        <v>7.5</v>
      </c>
      <c r="DA29" s="640"/>
      <c r="DB29" s="640"/>
      <c r="DC29" s="644"/>
      <c r="DD29" s="619">
        <v>1703670</v>
      </c>
      <c r="DE29" s="642"/>
      <c r="DF29" s="642"/>
      <c r="DG29" s="642"/>
      <c r="DH29" s="642"/>
      <c r="DI29" s="642"/>
      <c r="DJ29" s="642"/>
      <c r="DK29" s="643"/>
      <c r="DL29" s="619">
        <v>1703670</v>
      </c>
      <c r="DM29" s="642"/>
      <c r="DN29" s="642"/>
      <c r="DO29" s="642"/>
      <c r="DP29" s="642"/>
      <c r="DQ29" s="642"/>
      <c r="DR29" s="642"/>
      <c r="DS29" s="642"/>
      <c r="DT29" s="642"/>
      <c r="DU29" s="642"/>
      <c r="DV29" s="643"/>
      <c r="DW29" s="615">
        <v>15.2</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1928408</v>
      </c>
      <c r="S30" s="611"/>
      <c r="T30" s="611"/>
      <c r="U30" s="611"/>
      <c r="V30" s="611"/>
      <c r="W30" s="611"/>
      <c r="X30" s="611"/>
      <c r="Y30" s="612"/>
      <c r="Z30" s="613">
        <v>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1680055</v>
      </c>
      <c r="CS30" s="611"/>
      <c r="CT30" s="611"/>
      <c r="CU30" s="611"/>
      <c r="CV30" s="611"/>
      <c r="CW30" s="611"/>
      <c r="CX30" s="611"/>
      <c r="CY30" s="612"/>
      <c r="CZ30" s="615">
        <v>7.4</v>
      </c>
      <c r="DA30" s="640"/>
      <c r="DB30" s="640"/>
      <c r="DC30" s="644"/>
      <c r="DD30" s="619">
        <v>1680055</v>
      </c>
      <c r="DE30" s="611"/>
      <c r="DF30" s="611"/>
      <c r="DG30" s="611"/>
      <c r="DH30" s="611"/>
      <c r="DI30" s="611"/>
      <c r="DJ30" s="611"/>
      <c r="DK30" s="612"/>
      <c r="DL30" s="619">
        <v>1680055</v>
      </c>
      <c r="DM30" s="611"/>
      <c r="DN30" s="611"/>
      <c r="DO30" s="611"/>
      <c r="DP30" s="611"/>
      <c r="DQ30" s="611"/>
      <c r="DR30" s="611"/>
      <c r="DS30" s="611"/>
      <c r="DT30" s="611"/>
      <c r="DU30" s="611"/>
      <c r="DV30" s="612"/>
      <c r="DW30" s="615">
        <v>15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99.7</v>
      </c>
      <c r="BH31" s="654"/>
      <c r="BI31" s="654"/>
      <c r="BJ31" s="654"/>
      <c r="BK31" s="654"/>
      <c r="BL31" s="654"/>
      <c r="BM31" s="605">
        <v>99</v>
      </c>
      <c r="BN31" s="654"/>
      <c r="BO31" s="654"/>
      <c r="BP31" s="654"/>
      <c r="BQ31" s="655"/>
      <c r="BR31" s="666">
        <v>99.7</v>
      </c>
      <c r="BS31" s="654"/>
      <c r="BT31" s="654"/>
      <c r="BU31" s="654"/>
      <c r="BV31" s="654"/>
      <c r="BW31" s="654"/>
      <c r="BX31" s="605">
        <v>99.1</v>
      </c>
      <c r="BY31" s="654"/>
      <c r="BZ31" s="654"/>
      <c r="CA31" s="654"/>
      <c r="CB31" s="655"/>
      <c r="CD31" s="648"/>
      <c r="CE31" s="649"/>
      <c r="CF31" s="607" t="s">
        <v>300</v>
      </c>
      <c r="CG31" s="608"/>
      <c r="CH31" s="608"/>
      <c r="CI31" s="608"/>
      <c r="CJ31" s="608"/>
      <c r="CK31" s="608"/>
      <c r="CL31" s="608"/>
      <c r="CM31" s="608"/>
      <c r="CN31" s="608"/>
      <c r="CO31" s="608"/>
      <c r="CP31" s="608"/>
      <c r="CQ31" s="609"/>
      <c r="CR31" s="610">
        <v>23615</v>
      </c>
      <c r="CS31" s="642"/>
      <c r="CT31" s="642"/>
      <c r="CU31" s="642"/>
      <c r="CV31" s="642"/>
      <c r="CW31" s="642"/>
      <c r="CX31" s="642"/>
      <c r="CY31" s="643"/>
      <c r="CZ31" s="615">
        <v>0.1</v>
      </c>
      <c r="DA31" s="640"/>
      <c r="DB31" s="640"/>
      <c r="DC31" s="644"/>
      <c r="DD31" s="619">
        <v>23615</v>
      </c>
      <c r="DE31" s="642"/>
      <c r="DF31" s="642"/>
      <c r="DG31" s="642"/>
      <c r="DH31" s="642"/>
      <c r="DI31" s="642"/>
      <c r="DJ31" s="642"/>
      <c r="DK31" s="643"/>
      <c r="DL31" s="619">
        <v>23615</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1181657</v>
      </c>
      <c r="S32" s="611"/>
      <c r="T32" s="611"/>
      <c r="U32" s="611"/>
      <c r="V32" s="611"/>
      <c r="W32" s="611"/>
      <c r="X32" s="611"/>
      <c r="Y32" s="612"/>
      <c r="Z32" s="613">
        <v>4.9000000000000004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99.8</v>
      </c>
      <c r="BH32" s="642"/>
      <c r="BI32" s="642"/>
      <c r="BJ32" s="642"/>
      <c r="BK32" s="642"/>
      <c r="BL32" s="642"/>
      <c r="BM32" s="616">
        <v>99.1</v>
      </c>
      <c r="BN32" s="642"/>
      <c r="BO32" s="642"/>
      <c r="BP32" s="642"/>
      <c r="BQ32" s="665"/>
      <c r="BR32" s="667">
        <v>99.7</v>
      </c>
      <c r="BS32" s="642"/>
      <c r="BT32" s="642"/>
      <c r="BU32" s="642"/>
      <c r="BV32" s="642"/>
      <c r="BW32" s="642"/>
      <c r="BX32" s="616">
        <v>99.1</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58371</v>
      </c>
      <c r="S33" s="611"/>
      <c r="T33" s="611"/>
      <c r="U33" s="611"/>
      <c r="V33" s="611"/>
      <c r="W33" s="611"/>
      <c r="X33" s="611"/>
      <c r="Y33" s="612"/>
      <c r="Z33" s="613">
        <v>0.2</v>
      </c>
      <c r="AA33" s="613"/>
      <c r="AB33" s="613"/>
      <c r="AC33" s="613"/>
      <c r="AD33" s="614">
        <v>9525</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98.8</v>
      </c>
      <c r="BN33" s="669"/>
      <c r="BO33" s="669"/>
      <c r="BP33" s="669"/>
      <c r="BQ33" s="671"/>
      <c r="BR33" s="668">
        <v>99.7</v>
      </c>
      <c r="BS33" s="669"/>
      <c r="BT33" s="669"/>
      <c r="BU33" s="669"/>
      <c r="BV33" s="669"/>
      <c r="BW33" s="669"/>
      <c r="BX33" s="670">
        <v>98.9</v>
      </c>
      <c r="BY33" s="669"/>
      <c r="BZ33" s="669"/>
      <c r="CA33" s="669"/>
      <c r="CB33" s="671"/>
      <c r="CD33" s="607" t="s">
        <v>307</v>
      </c>
      <c r="CE33" s="608"/>
      <c r="CF33" s="608"/>
      <c r="CG33" s="608"/>
      <c r="CH33" s="608"/>
      <c r="CI33" s="608"/>
      <c r="CJ33" s="608"/>
      <c r="CK33" s="608"/>
      <c r="CL33" s="608"/>
      <c r="CM33" s="608"/>
      <c r="CN33" s="608"/>
      <c r="CO33" s="608"/>
      <c r="CP33" s="608"/>
      <c r="CQ33" s="609"/>
      <c r="CR33" s="610">
        <v>12070949</v>
      </c>
      <c r="CS33" s="642"/>
      <c r="CT33" s="642"/>
      <c r="CU33" s="642"/>
      <c r="CV33" s="642"/>
      <c r="CW33" s="642"/>
      <c r="CX33" s="642"/>
      <c r="CY33" s="643"/>
      <c r="CZ33" s="615">
        <v>52.9</v>
      </c>
      <c r="DA33" s="640"/>
      <c r="DB33" s="640"/>
      <c r="DC33" s="644"/>
      <c r="DD33" s="619">
        <v>7958355</v>
      </c>
      <c r="DE33" s="642"/>
      <c r="DF33" s="642"/>
      <c r="DG33" s="642"/>
      <c r="DH33" s="642"/>
      <c r="DI33" s="642"/>
      <c r="DJ33" s="642"/>
      <c r="DK33" s="643"/>
      <c r="DL33" s="619">
        <v>4501921</v>
      </c>
      <c r="DM33" s="642"/>
      <c r="DN33" s="642"/>
      <c r="DO33" s="642"/>
      <c r="DP33" s="642"/>
      <c r="DQ33" s="642"/>
      <c r="DR33" s="642"/>
      <c r="DS33" s="642"/>
      <c r="DT33" s="642"/>
      <c r="DU33" s="642"/>
      <c r="DV33" s="643"/>
      <c r="DW33" s="615">
        <v>40.1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1664108</v>
      </c>
      <c r="S34" s="611"/>
      <c r="T34" s="611"/>
      <c r="U34" s="611"/>
      <c r="V34" s="611"/>
      <c r="W34" s="611"/>
      <c r="X34" s="611"/>
      <c r="Y34" s="612"/>
      <c r="Z34" s="613">
        <v>6.9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3502096</v>
      </c>
      <c r="CS34" s="611"/>
      <c r="CT34" s="611"/>
      <c r="CU34" s="611"/>
      <c r="CV34" s="611"/>
      <c r="CW34" s="611"/>
      <c r="CX34" s="611"/>
      <c r="CY34" s="612"/>
      <c r="CZ34" s="615">
        <v>15.3</v>
      </c>
      <c r="DA34" s="640"/>
      <c r="DB34" s="640"/>
      <c r="DC34" s="644"/>
      <c r="DD34" s="619">
        <v>2310956</v>
      </c>
      <c r="DE34" s="611"/>
      <c r="DF34" s="611"/>
      <c r="DG34" s="611"/>
      <c r="DH34" s="611"/>
      <c r="DI34" s="611"/>
      <c r="DJ34" s="611"/>
      <c r="DK34" s="612"/>
      <c r="DL34" s="619">
        <v>1799555</v>
      </c>
      <c r="DM34" s="611"/>
      <c r="DN34" s="611"/>
      <c r="DO34" s="611"/>
      <c r="DP34" s="611"/>
      <c r="DQ34" s="611"/>
      <c r="DR34" s="611"/>
      <c r="DS34" s="611"/>
      <c r="DT34" s="611"/>
      <c r="DU34" s="611"/>
      <c r="DV34" s="612"/>
      <c r="DW34" s="615">
        <v>16</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2844455</v>
      </c>
      <c r="S35" s="611"/>
      <c r="T35" s="611"/>
      <c r="U35" s="611"/>
      <c r="V35" s="611"/>
      <c r="W35" s="611"/>
      <c r="X35" s="611"/>
      <c r="Y35" s="612"/>
      <c r="Z35" s="613">
        <v>11.8</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1199120</v>
      </c>
      <c r="CS35" s="642"/>
      <c r="CT35" s="642"/>
      <c r="CU35" s="642"/>
      <c r="CV35" s="642"/>
      <c r="CW35" s="642"/>
      <c r="CX35" s="642"/>
      <c r="CY35" s="643"/>
      <c r="CZ35" s="615">
        <v>5.3</v>
      </c>
      <c r="DA35" s="640"/>
      <c r="DB35" s="640"/>
      <c r="DC35" s="644"/>
      <c r="DD35" s="619">
        <v>915290</v>
      </c>
      <c r="DE35" s="642"/>
      <c r="DF35" s="642"/>
      <c r="DG35" s="642"/>
      <c r="DH35" s="642"/>
      <c r="DI35" s="642"/>
      <c r="DJ35" s="642"/>
      <c r="DK35" s="643"/>
      <c r="DL35" s="619">
        <v>294354</v>
      </c>
      <c r="DM35" s="642"/>
      <c r="DN35" s="642"/>
      <c r="DO35" s="642"/>
      <c r="DP35" s="642"/>
      <c r="DQ35" s="642"/>
      <c r="DR35" s="642"/>
      <c r="DS35" s="642"/>
      <c r="DT35" s="642"/>
      <c r="DU35" s="642"/>
      <c r="DV35" s="643"/>
      <c r="DW35" s="615">
        <v>2.6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1476508</v>
      </c>
      <c r="S36" s="611"/>
      <c r="T36" s="611"/>
      <c r="U36" s="611"/>
      <c r="V36" s="611"/>
      <c r="W36" s="611"/>
      <c r="X36" s="611"/>
      <c r="Y36" s="612"/>
      <c r="Z36" s="613">
        <v>6.1</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2619489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79724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2984762</v>
      </c>
      <c r="CS36" s="611"/>
      <c r="CT36" s="611"/>
      <c r="CU36" s="611"/>
      <c r="CV36" s="611"/>
      <c r="CW36" s="611"/>
      <c r="CX36" s="611"/>
      <c r="CY36" s="612"/>
      <c r="CZ36" s="615">
        <v>13.1</v>
      </c>
      <c r="DA36" s="640"/>
      <c r="DB36" s="640"/>
      <c r="DC36" s="644"/>
      <c r="DD36" s="619">
        <v>1835785</v>
      </c>
      <c r="DE36" s="611"/>
      <c r="DF36" s="611"/>
      <c r="DG36" s="611"/>
      <c r="DH36" s="611"/>
      <c r="DI36" s="611"/>
      <c r="DJ36" s="611"/>
      <c r="DK36" s="612"/>
      <c r="DL36" s="619">
        <v>1230308</v>
      </c>
      <c r="DM36" s="611"/>
      <c r="DN36" s="611"/>
      <c r="DO36" s="611"/>
      <c r="DP36" s="611"/>
      <c r="DQ36" s="611"/>
      <c r="DR36" s="611"/>
      <c r="DS36" s="611"/>
      <c r="DT36" s="611"/>
      <c r="DU36" s="611"/>
      <c r="DV36" s="612"/>
      <c r="DW36" s="615">
        <v>11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670327</v>
      </c>
      <c r="S37" s="611"/>
      <c r="T37" s="611"/>
      <c r="U37" s="611"/>
      <c r="V37" s="611"/>
      <c r="W37" s="611"/>
      <c r="X37" s="611"/>
      <c r="Y37" s="612"/>
      <c r="Z37" s="613">
        <v>2.8</v>
      </c>
      <c r="AA37" s="613"/>
      <c r="AB37" s="613"/>
      <c r="AC37" s="613"/>
      <c r="AD37" s="614">
        <v>1306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1065340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61409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143436</v>
      </c>
      <c r="CS37" s="642"/>
      <c r="CT37" s="642"/>
      <c r="CU37" s="642"/>
      <c r="CV37" s="642"/>
      <c r="CW37" s="642"/>
      <c r="CX37" s="642"/>
      <c r="CY37" s="643"/>
      <c r="CZ37" s="615">
        <v>0.6</v>
      </c>
      <c r="DA37" s="640"/>
      <c r="DB37" s="640"/>
      <c r="DC37" s="644"/>
      <c r="DD37" s="619">
        <v>136009</v>
      </c>
      <c r="DE37" s="642"/>
      <c r="DF37" s="642"/>
      <c r="DG37" s="642"/>
      <c r="DH37" s="642"/>
      <c r="DI37" s="642"/>
      <c r="DJ37" s="642"/>
      <c r="DK37" s="643"/>
      <c r="DL37" s="619">
        <v>136009</v>
      </c>
      <c r="DM37" s="642"/>
      <c r="DN37" s="642"/>
      <c r="DO37" s="642"/>
      <c r="DP37" s="642"/>
      <c r="DQ37" s="642"/>
      <c r="DR37" s="642"/>
      <c r="DS37" s="642"/>
      <c r="DT37" s="642"/>
      <c r="DU37" s="642"/>
      <c r="DV37" s="643"/>
      <c r="DW37" s="615">
        <v>1.2</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1455087</v>
      </c>
      <c r="S38" s="611"/>
      <c r="T38" s="611"/>
      <c r="U38" s="611"/>
      <c r="V38" s="611"/>
      <c r="W38" s="611"/>
      <c r="X38" s="611"/>
      <c r="Y38" s="612"/>
      <c r="Z38" s="613">
        <v>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279186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2796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1360083</v>
      </c>
      <c r="CS38" s="611"/>
      <c r="CT38" s="611"/>
      <c r="CU38" s="611"/>
      <c r="CV38" s="611"/>
      <c r="CW38" s="611"/>
      <c r="CX38" s="611"/>
      <c r="CY38" s="612"/>
      <c r="CZ38" s="615">
        <v>6</v>
      </c>
      <c r="DA38" s="640"/>
      <c r="DB38" s="640"/>
      <c r="DC38" s="644"/>
      <c r="DD38" s="619">
        <v>1137484</v>
      </c>
      <c r="DE38" s="611"/>
      <c r="DF38" s="611"/>
      <c r="DG38" s="611"/>
      <c r="DH38" s="611"/>
      <c r="DI38" s="611"/>
      <c r="DJ38" s="611"/>
      <c r="DK38" s="612"/>
      <c r="DL38" s="619">
        <v>1099241</v>
      </c>
      <c r="DM38" s="611"/>
      <c r="DN38" s="611"/>
      <c r="DO38" s="611"/>
      <c r="DP38" s="611"/>
      <c r="DQ38" s="611"/>
      <c r="DR38" s="611"/>
      <c r="DS38" s="611"/>
      <c r="DT38" s="611"/>
      <c r="DU38" s="611"/>
      <c r="DV38" s="612"/>
      <c r="DW38" s="615">
        <v>9.8000000000000007</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44060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4102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2326748</v>
      </c>
      <c r="CS39" s="642"/>
      <c r="CT39" s="642"/>
      <c r="CU39" s="642"/>
      <c r="CV39" s="642"/>
      <c r="CW39" s="642"/>
      <c r="CX39" s="642"/>
      <c r="CY39" s="643"/>
      <c r="CZ39" s="615">
        <v>10.199999999999999</v>
      </c>
      <c r="DA39" s="640"/>
      <c r="DB39" s="640"/>
      <c r="DC39" s="644"/>
      <c r="DD39" s="619">
        <v>1488000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24187</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698140</v>
      </c>
      <c r="CS40" s="611"/>
      <c r="CT40" s="611"/>
      <c r="CU40" s="611"/>
      <c r="CV40" s="611"/>
      <c r="CW40" s="611"/>
      <c r="CX40" s="611"/>
      <c r="CY40" s="612"/>
      <c r="CZ40" s="615">
        <v>3.1</v>
      </c>
      <c r="DA40" s="640"/>
      <c r="DB40" s="640"/>
      <c r="DC40" s="644"/>
      <c r="DD40" s="619">
        <v>270840</v>
      </c>
      <c r="DE40" s="611"/>
      <c r="DF40" s="611"/>
      <c r="DG40" s="611"/>
      <c r="DH40" s="611"/>
      <c r="DI40" s="611"/>
      <c r="DJ40" s="611"/>
      <c r="DK40" s="612"/>
      <c r="DL40" s="619">
        <v>78463</v>
      </c>
      <c r="DM40" s="611"/>
      <c r="DN40" s="611"/>
      <c r="DO40" s="611"/>
      <c r="DP40" s="611"/>
      <c r="DQ40" s="611"/>
      <c r="DR40" s="611"/>
      <c r="DS40" s="611"/>
      <c r="DT40" s="611"/>
      <c r="DU40" s="611"/>
      <c r="DV40" s="612"/>
      <c r="DW40" s="615">
        <v>0.7</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24183488</v>
      </c>
      <c r="S41" s="683"/>
      <c r="T41" s="683"/>
      <c r="U41" s="683"/>
      <c r="V41" s="683"/>
      <c r="W41" s="683"/>
      <c r="X41" s="683"/>
      <c r="Y41" s="687"/>
      <c r="Z41" s="688">
        <v>100</v>
      </c>
      <c r="AA41" s="688"/>
      <c r="AB41" s="688"/>
      <c r="AC41" s="688"/>
      <c r="AD41" s="689">
        <v>11190350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274871</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956032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388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3486333</v>
      </c>
      <c r="CS42" s="642"/>
      <c r="CT42" s="642"/>
      <c r="CU42" s="642"/>
      <c r="CV42" s="642"/>
      <c r="CW42" s="642"/>
      <c r="CX42" s="642"/>
      <c r="CY42" s="643"/>
      <c r="CZ42" s="615">
        <v>15.3</v>
      </c>
      <c r="DA42" s="640"/>
      <c r="DB42" s="640"/>
      <c r="DC42" s="644"/>
      <c r="DD42" s="619">
        <v>510075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82826</v>
      </c>
      <c r="CS43" s="642"/>
      <c r="CT43" s="642"/>
      <c r="CU43" s="642"/>
      <c r="CV43" s="642"/>
      <c r="CW43" s="642"/>
      <c r="CX43" s="642"/>
      <c r="CY43" s="643"/>
      <c r="CZ43" s="615">
        <v>0.4</v>
      </c>
      <c r="DA43" s="640"/>
      <c r="DB43" s="640"/>
      <c r="DC43" s="644"/>
      <c r="DD43" s="619">
        <v>82826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3252257</v>
      </c>
      <c r="CS44" s="611"/>
      <c r="CT44" s="611"/>
      <c r="CU44" s="611"/>
      <c r="CV44" s="611"/>
      <c r="CW44" s="611"/>
      <c r="CX44" s="611"/>
      <c r="CY44" s="612"/>
      <c r="CZ44" s="615">
        <v>14.2</v>
      </c>
      <c r="DA44" s="616"/>
      <c r="DB44" s="616"/>
      <c r="DC44" s="622"/>
      <c r="DD44" s="619">
        <v>422983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796845</v>
      </c>
      <c r="CS45" s="642"/>
      <c r="CT45" s="642"/>
      <c r="CU45" s="642"/>
      <c r="CV45" s="642"/>
      <c r="CW45" s="642"/>
      <c r="CX45" s="642"/>
      <c r="CY45" s="643"/>
      <c r="CZ45" s="615">
        <v>3.5</v>
      </c>
      <c r="DA45" s="640"/>
      <c r="DB45" s="640"/>
      <c r="DC45" s="644"/>
      <c r="DD45" s="619">
        <v>44958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2363323</v>
      </c>
      <c r="CS46" s="611"/>
      <c r="CT46" s="611"/>
      <c r="CU46" s="611"/>
      <c r="CV46" s="611"/>
      <c r="CW46" s="611"/>
      <c r="CX46" s="611"/>
      <c r="CY46" s="612"/>
      <c r="CZ46" s="615">
        <v>10.3</v>
      </c>
      <c r="DA46" s="616"/>
      <c r="DB46" s="616"/>
      <c r="DC46" s="622"/>
      <c r="DD46" s="619">
        <v>367553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234076</v>
      </c>
      <c r="CS47" s="642"/>
      <c r="CT47" s="642"/>
      <c r="CU47" s="642"/>
      <c r="CV47" s="642"/>
      <c r="CW47" s="642"/>
      <c r="CX47" s="642"/>
      <c r="CY47" s="643"/>
      <c r="CZ47" s="615">
        <v>1</v>
      </c>
      <c r="DA47" s="640"/>
      <c r="DB47" s="640"/>
      <c r="DC47" s="644"/>
      <c r="DD47" s="619">
        <v>87092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22839287</v>
      </c>
      <c r="CS49" s="669"/>
      <c r="CT49" s="669"/>
      <c r="CU49" s="669"/>
      <c r="CV49" s="669"/>
      <c r="CW49" s="669"/>
      <c r="CX49" s="669"/>
      <c r="CY49" s="698"/>
      <c r="CZ49" s="690">
        <v>100</v>
      </c>
      <c r="DA49" s="699"/>
      <c r="DB49" s="699"/>
      <c r="DC49" s="700"/>
      <c r="DD49" s="701">
        <v>14330582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ruJSUXM8FnKzbWi3RVHQsGdLu+xev6K/hudClb42aE1kXrK8WIZildyIyGLR9Nn+SF5TsLWZmh6wppICNc9oA==" saltValue="zORhMf5/GENj4da9rI5Q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tabSelected="1" topLeftCell="A19" zoomScale="70" zoomScaleNormal="25" zoomScaleSheetLayoutView="70" workbookViewId="0">
      <selection activeCell="AZ54" sqref="AZ54:BD5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24146</v>
      </c>
      <c r="R7" s="740"/>
      <c r="S7" s="740"/>
      <c r="T7" s="740"/>
      <c r="U7" s="740"/>
      <c r="V7" s="740">
        <v>22803</v>
      </c>
      <c r="W7" s="740"/>
      <c r="X7" s="740"/>
      <c r="Y7" s="740"/>
      <c r="Z7" s="740"/>
      <c r="AA7" s="740">
        <v>1343</v>
      </c>
      <c r="AB7" s="740"/>
      <c r="AC7" s="740"/>
      <c r="AD7" s="740"/>
      <c r="AE7" s="741"/>
      <c r="AF7" s="742">
        <v>1132</v>
      </c>
      <c r="AG7" s="743"/>
      <c r="AH7" s="743"/>
      <c r="AI7" s="743"/>
      <c r="AJ7" s="744"/>
      <c r="AK7" s="745">
        <v>2844</v>
      </c>
      <c r="AL7" s="746"/>
      <c r="AM7" s="746"/>
      <c r="AN7" s="746"/>
      <c r="AO7" s="746"/>
      <c r="AP7" s="746">
        <v>10546</v>
      </c>
      <c r="AQ7" s="746"/>
      <c r="AR7" s="746"/>
      <c r="AS7" s="746"/>
      <c r="AT7" s="746"/>
      <c r="AU7" s="747" t="s">
        <v>554</v>
      </c>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561</v>
      </c>
      <c r="BT7" s="734"/>
      <c r="BU7" s="734"/>
      <c r="BV7" s="734"/>
      <c r="BW7" s="734"/>
      <c r="BX7" s="734"/>
      <c r="BY7" s="734"/>
      <c r="BZ7" s="734"/>
      <c r="CA7" s="734"/>
      <c r="CB7" s="734"/>
      <c r="CC7" s="734"/>
      <c r="CD7" s="734"/>
      <c r="CE7" s="734"/>
      <c r="CF7" s="734"/>
      <c r="CG7" s="749"/>
      <c r="CH7" s="730">
        <v>1</v>
      </c>
      <c r="CI7" s="731"/>
      <c r="CJ7" s="731"/>
      <c r="CK7" s="731"/>
      <c r="CL7" s="732"/>
      <c r="CM7" s="730">
        <v>156</v>
      </c>
      <c r="CN7" s="731"/>
      <c r="CO7" s="731"/>
      <c r="CP7" s="731"/>
      <c r="CQ7" s="732"/>
      <c r="CR7" s="730">
        <v>11</v>
      </c>
      <c r="CS7" s="731"/>
      <c r="CT7" s="731"/>
      <c r="CU7" s="731"/>
      <c r="CV7" s="732"/>
      <c r="CW7" s="730" t="s">
        <v>555</v>
      </c>
      <c r="CX7" s="731"/>
      <c r="CY7" s="731"/>
      <c r="CZ7" s="731"/>
      <c r="DA7" s="732"/>
      <c r="DB7" s="730" t="s">
        <v>493</v>
      </c>
      <c r="DC7" s="731"/>
      <c r="DD7" s="731"/>
      <c r="DE7" s="731"/>
      <c r="DF7" s="732"/>
      <c r="DG7" s="730" t="s">
        <v>493</v>
      </c>
      <c r="DH7" s="731"/>
      <c r="DI7" s="731"/>
      <c r="DJ7" s="731"/>
      <c r="DK7" s="732"/>
      <c r="DL7" s="730" t="s">
        <v>493</v>
      </c>
      <c r="DM7" s="731"/>
      <c r="DN7" s="731"/>
      <c r="DO7" s="731"/>
      <c r="DP7" s="732"/>
      <c r="DQ7" s="730" t="s">
        <v>493</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4</v>
      </c>
      <c r="R8" s="771"/>
      <c r="S8" s="771"/>
      <c r="T8" s="771"/>
      <c r="U8" s="771"/>
      <c r="V8" s="771">
        <v>4</v>
      </c>
      <c r="W8" s="771"/>
      <c r="X8" s="771"/>
      <c r="Y8" s="771"/>
      <c r="Z8" s="771"/>
      <c r="AA8" s="771">
        <v>0</v>
      </c>
      <c r="AB8" s="771"/>
      <c r="AC8" s="771"/>
      <c r="AD8" s="771"/>
      <c r="AE8" s="772"/>
      <c r="AF8" s="773">
        <v>0</v>
      </c>
      <c r="AG8" s="774"/>
      <c r="AH8" s="774"/>
      <c r="AI8" s="774"/>
      <c r="AJ8" s="775"/>
      <c r="AK8" s="756" t="s">
        <v>555</v>
      </c>
      <c r="AL8" s="757"/>
      <c r="AM8" s="757"/>
      <c r="AN8" s="757"/>
      <c r="AO8" s="757"/>
      <c r="AP8" s="757" t="s">
        <v>555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562</v>
      </c>
      <c r="BT8" s="761"/>
      <c r="BU8" s="761"/>
      <c r="BV8" s="761"/>
      <c r="BW8" s="761"/>
      <c r="BX8" s="761"/>
      <c r="BY8" s="761"/>
      <c r="BZ8" s="761"/>
      <c r="CA8" s="761"/>
      <c r="CB8" s="761"/>
      <c r="CC8" s="761"/>
      <c r="CD8" s="761"/>
      <c r="CE8" s="761"/>
      <c r="CF8" s="761"/>
      <c r="CG8" s="762"/>
      <c r="CH8" s="763">
        <v>3</v>
      </c>
      <c r="CI8" s="764"/>
      <c r="CJ8" s="764"/>
      <c r="CK8" s="764"/>
      <c r="CL8" s="765"/>
      <c r="CM8" s="763">
        <v>138</v>
      </c>
      <c r="CN8" s="764"/>
      <c r="CO8" s="764"/>
      <c r="CP8" s="764"/>
      <c r="CQ8" s="765"/>
      <c r="CR8" s="763">
        <v>161</v>
      </c>
      <c r="CS8" s="764"/>
      <c r="CT8" s="764"/>
      <c r="CU8" s="764"/>
      <c r="CV8" s="765"/>
      <c r="CW8" s="763">
        <v>11</v>
      </c>
      <c r="CX8" s="764"/>
      <c r="CY8" s="764"/>
      <c r="CZ8" s="764"/>
      <c r="DA8" s="765"/>
      <c r="DB8" s="763" t="s">
        <v>493</v>
      </c>
      <c r="DC8" s="764"/>
      <c r="DD8" s="764"/>
      <c r="DE8" s="764"/>
      <c r="DF8" s="765"/>
      <c r="DG8" s="763" t="s">
        <v>493</v>
      </c>
      <c r="DH8" s="764"/>
      <c r="DI8" s="764"/>
      <c r="DJ8" s="764"/>
      <c r="DK8" s="765"/>
      <c r="DL8" s="763" t="s">
        <v>493</v>
      </c>
      <c r="DM8" s="764"/>
      <c r="DN8" s="764"/>
      <c r="DO8" s="764"/>
      <c r="DP8" s="765"/>
      <c r="DQ8" s="763" t="s">
        <v>493</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36</v>
      </c>
      <c r="R9" s="771"/>
      <c r="S9" s="771"/>
      <c r="T9" s="771"/>
      <c r="U9" s="771"/>
      <c r="V9" s="771">
        <v>35</v>
      </c>
      <c r="W9" s="771"/>
      <c r="X9" s="771"/>
      <c r="Y9" s="771"/>
      <c r="Z9" s="771"/>
      <c r="AA9" s="771">
        <v>1</v>
      </c>
      <c r="AB9" s="771"/>
      <c r="AC9" s="771"/>
      <c r="AD9" s="771"/>
      <c r="AE9" s="772"/>
      <c r="AF9" s="773">
        <v>1</v>
      </c>
      <c r="AG9" s="774"/>
      <c r="AH9" s="774"/>
      <c r="AI9" s="774"/>
      <c r="AJ9" s="775"/>
      <c r="AK9" s="756" t="s">
        <v>555</v>
      </c>
      <c r="AL9" s="757"/>
      <c r="AM9" s="757"/>
      <c r="AN9" s="757"/>
      <c r="AO9" s="757"/>
      <c r="AP9" s="757" t="s">
        <v>555</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563</v>
      </c>
      <c r="BT9" s="761"/>
      <c r="BU9" s="761"/>
      <c r="BV9" s="761"/>
      <c r="BW9" s="761"/>
      <c r="BX9" s="761"/>
      <c r="BY9" s="761"/>
      <c r="BZ9" s="761"/>
      <c r="CA9" s="761"/>
      <c r="CB9" s="761"/>
      <c r="CC9" s="761"/>
      <c r="CD9" s="761"/>
      <c r="CE9" s="761"/>
      <c r="CF9" s="761"/>
      <c r="CG9" s="762"/>
      <c r="CH9" s="763">
        <v>2</v>
      </c>
      <c r="CI9" s="764"/>
      <c r="CJ9" s="764"/>
      <c r="CK9" s="764"/>
      <c r="CL9" s="765"/>
      <c r="CM9" s="763">
        <v>-2</v>
      </c>
      <c r="CN9" s="764"/>
      <c r="CO9" s="764"/>
      <c r="CP9" s="764"/>
      <c r="CQ9" s="765"/>
      <c r="CR9" s="763">
        <v>24</v>
      </c>
      <c r="CS9" s="764"/>
      <c r="CT9" s="764"/>
      <c r="CU9" s="764"/>
      <c r="CV9" s="765"/>
      <c r="CW9" s="763" t="s">
        <v>555</v>
      </c>
      <c r="CX9" s="764"/>
      <c r="CY9" s="764"/>
      <c r="CZ9" s="764"/>
      <c r="DA9" s="765"/>
      <c r="DB9" s="763" t="s">
        <v>493</v>
      </c>
      <c r="DC9" s="764"/>
      <c r="DD9" s="764"/>
      <c r="DE9" s="764"/>
      <c r="DF9" s="765"/>
      <c r="DG9" s="763" t="s">
        <v>493</v>
      </c>
      <c r="DH9" s="764"/>
      <c r="DI9" s="764"/>
      <c r="DJ9" s="764"/>
      <c r="DK9" s="765"/>
      <c r="DL9" s="763" t="s">
        <v>493</v>
      </c>
      <c r="DM9" s="764"/>
      <c r="DN9" s="764"/>
      <c r="DO9" s="764"/>
      <c r="DP9" s="765"/>
      <c r="DQ9" s="763" t="s">
        <v>493</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564</v>
      </c>
      <c r="BT10" s="761"/>
      <c r="BU10" s="761"/>
      <c r="BV10" s="761"/>
      <c r="BW10" s="761"/>
      <c r="BX10" s="761"/>
      <c r="BY10" s="761"/>
      <c r="BZ10" s="761"/>
      <c r="CA10" s="761"/>
      <c r="CB10" s="761"/>
      <c r="CC10" s="761"/>
      <c r="CD10" s="761"/>
      <c r="CE10" s="761"/>
      <c r="CF10" s="761"/>
      <c r="CG10" s="762"/>
      <c r="CH10" s="763">
        <v>-8</v>
      </c>
      <c r="CI10" s="764"/>
      <c r="CJ10" s="764"/>
      <c r="CK10" s="764"/>
      <c r="CL10" s="765"/>
      <c r="CM10" s="763">
        <v>-8</v>
      </c>
      <c r="CN10" s="764"/>
      <c r="CO10" s="764"/>
      <c r="CP10" s="764"/>
      <c r="CQ10" s="765"/>
      <c r="CR10" s="763">
        <v>20</v>
      </c>
      <c r="CS10" s="764"/>
      <c r="CT10" s="764"/>
      <c r="CU10" s="764"/>
      <c r="CV10" s="765"/>
      <c r="CW10" s="763">
        <v>4</v>
      </c>
      <c r="CX10" s="764"/>
      <c r="CY10" s="764"/>
      <c r="CZ10" s="764"/>
      <c r="DA10" s="765"/>
      <c r="DB10" s="763" t="s">
        <v>493</v>
      </c>
      <c r="DC10" s="764"/>
      <c r="DD10" s="764"/>
      <c r="DE10" s="764"/>
      <c r="DF10" s="765"/>
      <c r="DG10" s="763" t="s">
        <v>493</v>
      </c>
      <c r="DH10" s="764"/>
      <c r="DI10" s="764"/>
      <c r="DJ10" s="764"/>
      <c r="DK10" s="765"/>
      <c r="DL10" s="763" t="s">
        <v>493</v>
      </c>
      <c r="DM10" s="764"/>
      <c r="DN10" s="764"/>
      <c r="DO10" s="764"/>
      <c r="DP10" s="765"/>
      <c r="DQ10" s="763" t="s">
        <v>493</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24183</v>
      </c>
      <c r="R23" s="780"/>
      <c r="S23" s="780"/>
      <c r="T23" s="780"/>
      <c r="U23" s="780"/>
      <c r="V23" s="780">
        <v>22839</v>
      </c>
      <c r="W23" s="780"/>
      <c r="X23" s="780"/>
      <c r="Y23" s="780"/>
      <c r="Z23" s="780"/>
      <c r="AA23" s="780">
        <v>1344</v>
      </c>
      <c r="AB23" s="780"/>
      <c r="AC23" s="780"/>
      <c r="AD23" s="780"/>
      <c r="AE23" s="781"/>
      <c r="AF23" s="782">
        <v>1133</v>
      </c>
      <c r="AG23" s="780"/>
      <c r="AH23" s="780"/>
      <c r="AI23" s="780"/>
      <c r="AJ23" s="783"/>
      <c r="AK23" s="784"/>
      <c r="AL23" s="785"/>
      <c r="AM23" s="785"/>
      <c r="AN23" s="785"/>
      <c r="AO23" s="785"/>
      <c r="AP23" s="780">
        <v>10546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2459</v>
      </c>
      <c r="R28" s="810"/>
      <c r="S28" s="810"/>
      <c r="T28" s="810"/>
      <c r="U28" s="810"/>
      <c r="V28" s="810">
        <v>2379</v>
      </c>
      <c r="W28" s="810"/>
      <c r="X28" s="810"/>
      <c r="Y28" s="810"/>
      <c r="Z28" s="810"/>
      <c r="AA28" s="810">
        <v>80</v>
      </c>
      <c r="AB28" s="810"/>
      <c r="AC28" s="810"/>
      <c r="AD28" s="810"/>
      <c r="AE28" s="811"/>
      <c r="AF28" s="812">
        <v>80</v>
      </c>
      <c r="AG28" s="810"/>
      <c r="AH28" s="810"/>
      <c r="AI28" s="810"/>
      <c r="AJ28" s="813"/>
      <c r="AK28" s="814">
        <v>263</v>
      </c>
      <c r="AL28" s="815"/>
      <c r="AM28" s="815"/>
      <c r="AN28" s="815"/>
      <c r="AO28" s="815"/>
      <c r="AP28" s="815" t="s">
        <v>555</v>
      </c>
      <c r="AQ28" s="815"/>
      <c r="AR28" s="815"/>
      <c r="AS28" s="815"/>
      <c r="AT28" s="815"/>
      <c r="AU28" s="815" t="s">
        <v>555</v>
      </c>
      <c r="AV28" s="815"/>
      <c r="AW28" s="815"/>
      <c r="AX28" s="815"/>
      <c r="AY28" s="815"/>
      <c r="AZ28" s="816" t="s">
        <v>555</v>
      </c>
      <c r="BA28" s="816"/>
      <c r="BB28" s="816"/>
      <c r="BC28" s="816"/>
      <c r="BD28" s="816"/>
      <c r="BE28" s="807" t="s">
        <v>556</v>
      </c>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190</v>
      </c>
      <c r="R29" s="771"/>
      <c r="S29" s="771"/>
      <c r="T29" s="771"/>
      <c r="U29" s="771"/>
      <c r="V29" s="771">
        <v>185</v>
      </c>
      <c r="W29" s="771"/>
      <c r="X29" s="771"/>
      <c r="Y29" s="771"/>
      <c r="Z29" s="771"/>
      <c r="AA29" s="771">
        <v>5</v>
      </c>
      <c r="AB29" s="771"/>
      <c r="AC29" s="771"/>
      <c r="AD29" s="771"/>
      <c r="AE29" s="772"/>
      <c r="AF29" s="773">
        <v>5</v>
      </c>
      <c r="AG29" s="774"/>
      <c r="AH29" s="774"/>
      <c r="AI29" s="774"/>
      <c r="AJ29" s="775"/>
      <c r="AK29" s="821">
        <v>79</v>
      </c>
      <c r="AL29" s="817"/>
      <c r="AM29" s="817"/>
      <c r="AN29" s="817"/>
      <c r="AO29" s="817"/>
      <c r="AP29" s="817">
        <v>23</v>
      </c>
      <c r="AQ29" s="817"/>
      <c r="AR29" s="817"/>
      <c r="AS29" s="817"/>
      <c r="AT29" s="817"/>
      <c r="AU29" s="817">
        <v>9</v>
      </c>
      <c r="AV29" s="817"/>
      <c r="AW29" s="817"/>
      <c r="AX29" s="817"/>
      <c r="AY29" s="817"/>
      <c r="AZ29" s="818" t="s">
        <v>555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501</v>
      </c>
      <c r="R30" s="771"/>
      <c r="S30" s="771"/>
      <c r="T30" s="771"/>
      <c r="U30" s="771"/>
      <c r="V30" s="771">
        <v>499</v>
      </c>
      <c r="W30" s="771"/>
      <c r="X30" s="771"/>
      <c r="Y30" s="771"/>
      <c r="Z30" s="771"/>
      <c r="AA30" s="771">
        <v>2</v>
      </c>
      <c r="AB30" s="771"/>
      <c r="AC30" s="771"/>
      <c r="AD30" s="771"/>
      <c r="AE30" s="772"/>
      <c r="AF30" s="773">
        <v>2</v>
      </c>
      <c r="AG30" s="774"/>
      <c r="AH30" s="774"/>
      <c r="AI30" s="774"/>
      <c r="AJ30" s="775"/>
      <c r="AK30" s="821">
        <v>107</v>
      </c>
      <c r="AL30" s="817"/>
      <c r="AM30" s="817"/>
      <c r="AN30" s="817"/>
      <c r="AO30" s="817"/>
      <c r="AP30" s="817" t="s">
        <v>493</v>
      </c>
      <c r="AQ30" s="817"/>
      <c r="AR30" s="817"/>
      <c r="AS30" s="817"/>
      <c r="AT30" s="817"/>
      <c r="AU30" s="817" t="s">
        <v>493</v>
      </c>
      <c r="AV30" s="817"/>
      <c r="AW30" s="817"/>
      <c r="AX30" s="817"/>
      <c r="AY30" s="817"/>
      <c r="AZ30" s="818" t="s">
        <v>493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3420</v>
      </c>
      <c r="R31" s="771"/>
      <c r="S31" s="771"/>
      <c r="T31" s="771"/>
      <c r="U31" s="771"/>
      <c r="V31" s="771">
        <v>3123</v>
      </c>
      <c r="W31" s="771"/>
      <c r="X31" s="771"/>
      <c r="Y31" s="771"/>
      <c r="Z31" s="771"/>
      <c r="AA31" s="771">
        <v>297</v>
      </c>
      <c r="AB31" s="771"/>
      <c r="AC31" s="771"/>
      <c r="AD31" s="771"/>
      <c r="AE31" s="772"/>
      <c r="AF31" s="773">
        <v>297</v>
      </c>
      <c r="AG31" s="774"/>
      <c r="AH31" s="774"/>
      <c r="AI31" s="774"/>
      <c r="AJ31" s="775"/>
      <c r="AK31" s="821">
        <v>445</v>
      </c>
      <c r="AL31" s="817"/>
      <c r="AM31" s="817"/>
      <c r="AN31" s="817"/>
      <c r="AO31" s="817"/>
      <c r="AP31" s="817" t="s">
        <v>493</v>
      </c>
      <c r="AQ31" s="817"/>
      <c r="AR31" s="817"/>
      <c r="AS31" s="817"/>
      <c r="AT31" s="817"/>
      <c r="AU31" s="817" t="s">
        <v>493</v>
      </c>
      <c r="AV31" s="817"/>
      <c r="AW31" s="817"/>
      <c r="AX31" s="817"/>
      <c r="AY31" s="817"/>
      <c r="AZ31" s="818" t="s">
        <v>493</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19</v>
      </c>
      <c r="R32" s="771"/>
      <c r="S32" s="771"/>
      <c r="T32" s="771"/>
      <c r="U32" s="771"/>
      <c r="V32" s="771">
        <v>18</v>
      </c>
      <c r="W32" s="771"/>
      <c r="X32" s="771"/>
      <c r="Y32" s="771"/>
      <c r="Z32" s="771"/>
      <c r="AA32" s="771">
        <v>1</v>
      </c>
      <c r="AB32" s="771"/>
      <c r="AC32" s="771"/>
      <c r="AD32" s="771"/>
      <c r="AE32" s="772"/>
      <c r="AF32" s="773">
        <v>1</v>
      </c>
      <c r="AG32" s="774"/>
      <c r="AH32" s="774"/>
      <c r="AI32" s="774"/>
      <c r="AJ32" s="775"/>
      <c r="AK32" s="821">
        <v>5</v>
      </c>
      <c r="AL32" s="817"/>
      <c r="AM32" s="817"/>
      <c r="AN32" s="817"/>
      <c r="AO32" s="817"/>
      <c r="AP32" s="817" t="s">
        <v>493</v>
      </c>
      <c r="AQ32" s="817"/>
      <c r="AR32" s="817"/>
      <c r="AS32" s="817"/>
      <c r="AT32" s="817"/>
      <c r="AU32" s="817" t="s">
        <v>493</v>
      </c>
      <c r="AV32" s="817"/>
      <c r="AW32" s="817"/>
      <c r="AX32" s="817"/>
      <c r="AY32" s="817"/>
      <c r="AZ32" s="818" t="s">
        <v>493</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528</v>
      </c>
      <c r="R33" s="771"/>
      <c r="S33" s="771"/>
      <c r="T33" s="771"/>
      <c r="U33" s="771"/>
      <c r="V33" s="771">
        <v>462</v>
      </c>
      <c r="W33" s="771"/>
      <c r="X33" s="771"/>
      <c r="Y33" s="771"/>
      <c r="Z33" s="771"/>
      <c r="AA33" s="771">
        <v>66</v>
      </c>
      <c r="AB33" s="771"/>
      <c r="AC33" s="771"/>
      <c r="AD33" s="771"/>
      <c r="AE33" s="772"/>
      <c r="AF33" s="773">
        <v>1240</v>
      </c>
      <c r="AG33" s="774"/>
      <c r="AH33" s="774"/>
      <c r="AI33" s="774"/>
      <c r="AJ33" s="775"/>
      <c r="AK33" s="821">
        <v>26</v>
      </c>
      <c r="AL33" s="817"/>
      <c r="AM33" s="817"/>
      <c r="AN33" s="817"/>
      <c r="AO33" s="817"/>
      <c r="AP33" s="817">
        <v>348</v>
      </c>
      <c r="AQ33" s="817"/>
      <c r="AR33" s="817"/>
      <c r="AS33" s="817"/>
      <c r="AT33" s="817"/>
      <c r="AU33" s="817">
        <v>122</v>
      </c>
      <c r="AV33" s="817"/>
      <c r="AW33" s="817"/>
      <c r="AX33" s="817"/>
      <c r="AY33" s="817"/>
      <c r="AZ33" s="818" t="s">
        <v>493</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1561</v>
      </c>
      <c r="R34" s="771"/>
      <c r="S34" s="771"/>
      <c r="T34" s="771"/>
      <c r="U34" s="771"/>
      <c r="V34" s="771">
        <v>1779</v>
      </c>
      <c r="W34" s="771"/>
      <c r="X34" s="771"/>
      <c r="Y34" s="771"/>
      <c r="Z34" s="771"/>
      <c r="AA34" s="771">
        <v>-218</v>
      </c>
      <c r="AB34" s="771"/>
      <c r="AC34" s="771"/>
      <c r="AD34" s="771"/>
      <c r="AE34" s="772"/>
      <c r="AF34" s="773">
        <v>1267</v>
      </c>
      <c r="AG34" s="774"/>
      <c r="AH34" s="774"/>
      <c r="AI34" s="774"/>
      <c r="AJ34" s="775"/>
      <c r="AK34" s="821">
        <v>279</v>
      </c>
      <c r="AL34" s="817"/>
      <c r="AM34" s="817"/>
      <c r="AN34" s="817"/>
      <c r="AO34" s="817"/>
      <c r="AP34" s="817">
        <v>394</v>
      </c>
      <c r="AQ34" s="817"/>
      <c r="AR34" s="817"/>
      <c r="AS34" s="817"/>
      <c r="AT34" s="817"/>
      <c r="AU34" s="817">
        <v>251</v>
      </c>
      <c r="AV34" s="817"/>
      <c r="AW34" s="817"/>
      <c r="AX34" s="817"/>
      <c r="AY34" s="817"/>
      <c r="AZ34" s="818" t="s">
        <v>493</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398</v>
      </c>
      <c r="C35" s="768"/>
      <c r="D35" s="768"/>
      <c r="E35" s="768"/>
      <c r="F35" s="768"/>
      <c r="G35" s="768"/>
      <c r="H35" s="768"/>
      <c r="I35" s="768"/>
      <c r="J35" s="768"/>
      <c r="K35" s="768"/>
      <c r="L35" s="768"/>
      <c r="M35" s="768"/>
      <c r="N35" s="768"/>
      <c r="O35" s="768"/>
      <c r="P35" s="769"/>
      <c r="Q35" s="770">
        <v>1541</v>
      </c>
      <c r="R35" s="771"/>
      <c r="S35" s="771"/>
      <c r="T35" s="771"/>
      <c r="U35" s="771"/>
      <c r="V35" s="771">
        <v>1511</v>
      </c>
      <c r="W35" s="771"/>
      <c r="X35" s="771"/>
      <c r="Y35" s="771"/>
      <c r="Z35" s="771"/>
      <c r="AA35" s="771">
        <v>30</v>
      </c>
      <c r="AB35" s="771"/>
      <c r="AC35" s="771"/>
      <c r="AD35" s="771"/>
      <c r="AE35" s="772"/>
      <c r="AF35" s="773">
        <v>1</v>
      </c>
      <c r="AG35" s="774"/>
      <c r="AH35" s="774"/>
      <c r="AI35" s="774"/>
      <c r="AJ35" s="775"/>
      <c r="AK35" s="821">
        <v>668</v>
      </c>
      <c r="AL35" s="817"/>
      <c r="AM35" s="817"/>
      <c r="AN35" s="817"/>
      <c r="AO35" s="817"/>
      <c r="AP35" s="817">
        <v>5349</v>
      </c>
      <c r="AQ35" s="817"/>
      <c r="AR35" s="817"/>
      <c r="AS35" s="817"/>
      <c r="AT35" s="817"/>
      <c r="AU35" s="817">
        <v>4758</v>
      </c>
      <c r="AV35" s="817"/>
      <c r="AW35" s="817"/>
      <c r="AX35" s="817"/>
      <c r="AY35" s="817"/>
      <c r="AZ35" s="818" t="s">
        <v>493</v>
      </c>
      <c r="BA35" s="818"/>
      <c r="BB35" s="818"/>
      <c r="BC35" s="818"/>
      <c r="BD35" s="818"/>
      <c r="BE35" s="819" t="s">
        <v>396</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399</v>
      </c>
      <c r="C36" s="768"/>
      <c r="D36" s="768"/>
      <c r="E36" s="768"/>
      <c r="F36" s="768"/>
      <c r="G36" s="768"/>
      <c r="H36" s="768"/>
      <c r="I36" s="768"/>
      <c r="J36" s="768"/>
      <c r="K36" s="768"/>
      <c r="L36" s="768"/>
      <c r="M36" s="768"/>
      <c r="N36" s="768"/>
      <c r="O36" s="768"/>
      <c r="P36" s="769"/>
      <c r="Q36" s="770">
        <v>173</v>
      </c>
      <c r="R36" s="771"/>
      <c r="S36" s="771"/>
      <c r="T36" s="771"/>
      <c r="U36" s="771"/>
      <c r="V36" s="771">
        <v>173</v>
      </c>
      <c r="W36" s="771"/>
      <c r="X36" s="771"/>
      <c r="Y36" s="771"/>
      <c r="Z36" s="771"/>
      <c r="AA36" s="771" t="s">
        <v>555</v>
      </c>
      <c r="AB36" s="771"/>
      <c r="AC36" s="771"/>
      <c r="AD36" s="771"/>
      <c r="AE36" s="772"/>
      <c r="AF36" s="773">
        <v>0</v>
      </c>
      <c r="AG36" s="774"/>
      <c r="AH36" s="774"/>
      <c r="AI36" s="774"/>
      <c r="AJ36" s="775"/>
      <c r="AK36" s="821">
        <v>129</v>
      </c>
      <c r="AL36" s="817"/>
      <c r="AM36" s="817"/>
      <c r="AN36" s="817"/>
      <c r="AO36" s="817"/>
      <c r="AP36" s="817" t="s">
        <v>555</v>
      </c>
      <c r="AQ36" s="817"/>
      <c r="AR36" s="817"/>
      <c r="AS36" s="817"/>
      <c r="AT36" s="817"/>
      <c r="AU36" s="817">
        <v>233</v>
      </c>
      <c r="AV36" s="817"/>
      <c r="AW36" s="817"/>
      <c r="AX36" s="817"/>
      <c r="AY36" s="817"/>
      <c r="AZ36" s="818" t="s">
        <v>493</v>
      </c>
      <c r="BA36" s="818"/>
      <c r="BB36" s="818"/>
      <c r="BC36" s="818"/>
      <c r="BD36" s="818"/>
      <c r="BE36" s="819" t="s">
        <v>400</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2893</v>
      </c>
      <c r="AG63" s="831"/>
      <c r="AH63" s="831"/>
      <c r="AI63" s="831"/>
      <c r="AJ63" s="832"/>
      <c r="AK63" s="833"/>
      <c r="AL63" s="828"/>
      <c r="AM63" s="828"/>
      <c r="AN63" s="828"/>
      <c r="AO63" s="828"/>
      <c r="AP63" s="831">
        <v>6114</v>
      </c>
      <c r="AQ63" s="831"/>
      <c r="AR63" s="831"/>
      <c r="AS63" s="831"/>
      <c r="AT63" s="831"/>
      <c r="AU63" s="831">
        <v>5373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404</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557</v>
      </c>
      <c r="C68" s="857"/>
      <c r="D68" s="857"/>
      <c r="E68" s="857"/>
      <c r="F68" s="857"/>
      <c r="G68" s="857"/>
      <c r="H68" s="857"/>
      <c r="I68" s="857"/>
      <c r="J68" s="857"/>
      <c r="K68" s="857"/>
      <c r="L68" s="857"/>
      <c r="M68" s="857"/>
      <c r="N68" s="857"/>
      <c r="O68" s="857"/>
      <c r="P68" s="858"/>
      <c r="Q68" s="859">
        <v>65</v>
      </c>
      <c r="R68" s="853"/>
      <c r="S68" s="853"/>
      <c r="T68" s="853"/>
      <c r="U68" s="853"/>
      <c r="V68" s="853">
        <v>60</v>
      </c>
      <c r="W68" s="853"/>
      <c r="X68" s="853"/>
      <c r="Y68" s="853"/>
      <c r="Z68" s="853"/>
      <c r="AA68" s="853">
        <v>5</v>
      </c>
      <c r="AB68" s="853"/>
      <c r="AC68" s="853"/>
      <c r="AD68" s="853"/>
      <c r="AE68" s="853"/>
      <c r="AF68" s="853">
        <v>5</v>
      </c>
      <c r="AG68" s="853"/>
      <c r="AH68" s="853"/>
      <c r="AI68" s="853"/>
      <c r="AJ68" s="853"/>
      <c r="AK68" s="853" t="s">
        <v>555</v>
      </c>
      <c r="AL68" s="853"/>
      <c r="AM68" s="853"/>
      <c r="AN68" s="853"/>
      <c r="AO68" s="853"/>
      <c r="AP68" s="853" t="s">
        <v>555</v>
      </c>
      <c r="AQ68" s="853"/>
      <c r="AR68" s="853"/>
      <c r="AS68" s="853"/>
      <c r="AT68" s="853"/>
      <c r="AU68" s="853" t="s">
        <v>555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558</v>
      </c>
      <c r="C69" s="861"/>
      <c r="D69" s="861"/>
      <c r="E69" s="861"/>
      <c r="F69" s="861"/>
      <c r="G69" s="861"/>
      <c r="H69" s="861"/>
      <c r="I69" s="861"/>
      <c r="J69" s="861"/>
      <c r="K69" s="861"/>
      <c r="L69" s="861"/>
      <c r="M69" s="861"/>
      <c r="N69" s="861"/>
      <c r="O69" s="861"/>
      <c r="P69" s="862"/>
      <c r="Q69" s="863">
        <v>7912</v>
      </c>
      <c r="R69" s="817"/>
      <c r="S69" s="817"/>
      <c r="T69" s="817"/>
      <c r="U69" s="817"/>
      <c r="V69" s="817">
        <v>7612</v>
      </c>
      <c r="W69" s="817"/>
      <c r="X69" s="817"/>
      <c r="Y69" s="817"/>
      <c r="Z69" s="817"/>
      <c r="AA69" s="817">
        <v>300</v>
      </c>
      <c r="AB69" s="817"/>
      <c r="AC69" s="817"/>
      <c r="AD69" s="817"/>
      <c r="AE69" s="817"/>
      <c r="AF69" s="817">
        <v>300</v>
      </c>
      <c r="AG69" s="817"/>
      <c r="AH69" s="817"/>
      <c r="AI69" s="817"/>
      <c r="AJ69" s="817"/>
      <c r="AK69" s="817" t="s">
        <v>555</v>
      </c>
      <c r="AL69" s="817"/>
      <c r="AM69" s="817"/>
      <c r="AN69" s="817"/>
      <c r="AO69" s="817"/>
      <c r="AP69" s="817" t="s">
        <v>555</v>
      </c>
      <c r="AQ69" s="817"/>
      <c r="AR69" s="817"/>
      <c r="AS69" s="817"/>
      <c r="AT69" s="817"/>
      <c r="AU69" s="817" t="s">
        <v>555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565</v>
      </c>
      <c r="C70" s="861"/>
      <c r="D70" s="861"/>
      <c r="E70" s="861"/>
      <c r="F70" s="861"/>
      <c r="G70" s="861"/>
      <c r="H70" s="861"/>
      <c r="I70" s="861"/>
      <c r="J70" s="861"/>
      <c r="K70" s="861"/>
      <c r="L70" s="861"/>
      <c r="M70" s="861"/>
      <c r="N70" s="861"/>
      <c r="O70" s="861"/>
      <c r="P70" s="862"/>
      <c r="Q70" s="863">
        <v>218</v>
      </c>
      <c r="R70" s="817"/>
      <c r="S70" s="817"/>
      <c r="T70" s="817"/>
      <c r="U70" s="817"/>
      <c r="V70" s="817">
        <v>218</v>
      </c>
      <c r="W70" s="817"/>
      <c r="X70" s="817"/>
      <c r="Y70" s="817"/>
      <c r="Z70" s="817"/>
      <c r="AA70" s="817">
        <v>0</v>
      </c>
      <c r="AB70" s="817"/>
      <c r="AC70" s="817"/>
      <c r="AD70" s="817"/>
      <c r="AE70" s="817"/>
      <c r="AF70" s="817">
        <v>0</v>
      </c>
      <c r="AG70" s="817"/>
      <c r="AH70" s="817"/>
      <c r="AI70" s="817"/>
      <c r="AJ70" s="817"/>
      <c r="AK70" s="817" t="s">
        <v>555</v>
      </c>
      <c r="AL70" s="817"/>
      <c r="AM70" s="817"/>
      <c r="AN70" s="817"/>
      <c r="AO70" s="817"/>
      <c r="AP70" s="817" t="s">
        <v>555</v>
      </c>
      <c r="AQ70" s="817"/>
      <c r="AR70" s="817"/>
      <c r="AS70" s="817"/>
      <c r="AT70" s="817"/>
      <c r="AU70" s="817" t="s">
        <v>555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566</v>
      </c>
      <c r="C71" s="861"/>
      <c r="D71" s="861"/>
      <c r="E71" s="861"/>
      <c r="F71" s="861"/>
      <c r="G71" s="861"/>
      <c r="H71" s="861"/>
      <c r="I71" s="861"/>
      <c r="J71" s="861"/>
      <c r="K71" s="861"/>
      <c r="L71" s="861"/>
      <c r="M71" s="861"/>
      <c r="N71" s="861"/>
      <c r="O71" s="861"/>
      <c r="P71" s="862"/>
      <c r="Q71" s="863">
        <v>119</v>
      </c>
      <c r="R71" s="817"/>
      <c r="S71" s="817"/>
      <c r="T71" s="817"/>
      <c r="U71" s="817"/>
      <c r="V71" s="817">
        <v>119</v>
      </c>
      <c r="W71" s="817"/>
      <c r="X71" s="817"/>
      <c r="Y71" s="817"/>
      <c r="Z71" s="817"/>
      <c r="AA71" s="817">
        <v>0</v>
      </c>
      <c r="AB71" s="817"/>
      <c r="AC71" s="817"/>
      <c r="AD71" s="817"/>
      <c r="AE71" s="817"/>
      <c r="AF71" s="817">
        <v>0</v>
      </c>
      <c r="AG71" s="817"/>
      <c r="AH71" s="817"/>
      <c r="AI71" s="817"/>
      <c r="AJ71" s="817"/>
      <c r="AK71" s="817" t="s">
        <v>555</v>
      </c>
      <c r="AL71" s="817"/>
      <c r="AM71" s="817"/>
      <c r="AN71" s="817"/>
      <c r="AO71" s="817"/>
      <c r="AP71" s="817" t="s">
        <v>555</v>
      </c>
      <c r="AQ71" s="817"/>
      <c r="AR71" s="817"/>
      <c r="AS71" s="817"/>
      <c r="AT71" s="817"/>
      <c r="AU71" s="817" t="s">
        <v>555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559</v>
      </c>
      <c r="C72" s="861"/>
      <c r="D72" s="861"/>
      <c r="E72" s="861"/>
      <c r="F72" s="861"/>
      <c r="G72" s="861"/>
      <c r="H72" s="861"/>
      <c r="I72" s="861"/>
      <c r="J72" s="861"/>
      <c r="K72" s="861"/>
      <c r="L72" s="861"/>
      <c r="M72" s="861"/>
      <c r="N72" s="861"/>
      <c r="O72" s="861"/>
      <c r="P72" s="862"/>
      <c r="Q72" s="863">
        <v>310</v>
      </c>
      <c r="R72" s="817"/>
      <c r="S72" s="817"/>
      <c r="T72" s="817"/>
      <c r="U72" s="817"/>
      <c r="V72" s="817">
        <v>281</v>
      </c>
      <c r="W72" s="817"/>
      <c r="X72" s="817"/>
      <c r="Y72" s="817"/>
      <c r="Z72" s="817"/>
      <c r="AA72" s="817">
        <v>29</v>
      </c>
      <c r="AB72" s="817"/>
      <c r="AC72" s="817"/>
      <c r="AD72" s="817"/>
      <c r="AE72" s="817"/>
      <c r="AF72" s="817">
        <v>29</v>
      </c>
      <c r="AG72" s="817"/>
      <c r="AH72" s="817"/>
      <c r="AI72" s="817"/>
      <c r="AJ72" s="817"/>
      <c r="AK72" s="817" t="s">
        <v>555</v>
      </c>
      <c r="AL72" s="817"/>
      <c r="AM72" s="817"/>
      <c r="AN72" s="817"/>
      <c r="AO72" s="817"/>
      <c r="AP72" s="817" t="s">
        <v>555</v>
      </c>
      <c r="AQ72" s="817"/>
      <c r="AR72" s="817"/>
      <c r="AS72" s="817"/>
      <c r="AT72" s="817"/>
      <c r="AU72" s="817" t="s">
        <v>555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560</v>
      </c>
      <c r="C73" s="861"/>
      <c r="D73" s="861"/>
      <c r="E73" s="861"/>
      <c r="F73" s="861"/>
      <c r="G73" s="861"/>
      <c r="H73" s="861"/>
      <c r="I73" s="861"/>
      <c r="J73" s="861"/>
      <c r="K73" s="861"/>
      <c r="L73" s="861"/>
      <c r="M73" s="861"/>
      <c r="N73" s="861"/>
      <c r="O73" s="861"/>
      <c r="P73" s="862"/>
      <c r="Q73" s="863">
        <v>304568</v>
      </c>
      <c r="R73" s="817"/>
      <c r="S73" s="817"/>
      <c r="T73" s="817"/>
      <c r="U73" s="817"/>
      <c r="V73" s="817">
        <v>293091</v>
      </c>
      <c r="W73" s="817"/>
      <c r="X73" s="817"/>
      <c r="Y73" s="817"/>
      <c r="Z73" s="817"/>
      <c r="AA73" s="817">
        <v>11478</v>
      </c>
      <c r="AB73" s="817"/>
      <c r="AC73" s="817"/>
      <c r="AD73" s="817"/>
      <c r="AE73" s="817"/>
      <c r="AF73" s="817">
        <v>11478</v>
      </c>
      <c r="AG73" s="817"/>
      <c r="AH73" s="817"/>
      <c r="AI73" s="817"/>
      <c r="AJ73" s="817"/>
      <c r="AK73" s="817" t="s">
        <v>555</v>
      </c>
      <c r="AL73" s="817"/>
      <c r="AM73" s="817"/>
      <c r="AN73" s="817"/>
      <c r="AO73" s="817"/>
      <c r="AP73" s="817" t="s">
        <v>555</v>
      </c>
      <c r="AQ73" s="817"/>
      <c r="AR73" s="817"/>
      <c r="AS73" s="817"/>
      <c r="AT73" s="817"/>
      <c r="AU73" s="817" t="s">
        <v>555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11812</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216</v>
      </c>
      <c r="CS102" s="839"/>
      <c r="CT102" s="839"/>
      <c r="CU102" s="839"/>
      <c r="CV102" s="878"/>
      <c r="CW102" s="877">
        <v>15</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294</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294</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294</v>
      </c>
      <c r="DR109" s="880"/>
      <c r="DS109" s="880"/>
      <c r="DT109" s="880"/>
      <c r="DU109" s="881"/>
      <c r="DV109" s="879" t="s">
        <v>417</v>
      </c>
      <c r="DW109" s="880"/>
      <c r="DX109" s="880"/>
      <c r="DY109" s="880"/>
      <c r="DZ109" s="882"/>
    </row>
    <row r="110" spans="1:131" s="212" customFormat="1" ht="26.25" customHeight="1" x14ac:dyDescent="0.15">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2435496</v>
      </c>
      <c r="AB110" s="887"/>
      <c r="AC110" s="887"/>
      <c r="AD110" s="887"/>
      <c r="AE110" s="888"/>
      <c r="AF110" s="889">
        <v>2013017</v>
      </c>
      <c r="AG110" s="887"/>
      <c r="AH110" s="887"/>
      <c r="AI110" s="887"/>
      <c r="AJ110" s="888"/>
      <c r="AK110" s="889">
        <v>1703670</v>
      </c>
      <c r="AL110" s="887"/>
      <c r="AM110" s="887"/>
      <c r="AN110" s="887"/>
      <c r="AO110" s="888"/>
      <c r="AP110" s="890">
        <v>19.5</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11844366</v>
      </c>
      <c r="BR110" s="918"/>
      <c r="BS110" s="918"/>
      <c r="BT110" s="918"/>
      <c r="BU110" s="918"/>
      <c r="BV110" s="918">
        <v>10771245</v>
      </c>
      <c r="BW110" s="918"/>
      <c r="BX110" s="918"/>
      <c r="BY110" s="918"/>
      <c r="BZ110" s="918"/>
      <c r="CA110" s="918">
        <v>10546277</v>
      </c>
      <c r="CB110" s="918"/>
      <c r="CC110" s="918"/>
      <c r="CD110" s="918"/>
      <c r="CE110" s="918"/>
      <c r="CF110" s="931">
        <v>120.7</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6788018</v>
      </c>
      <c r="BR112" s="913"/>
      <c r="BS112" s="913"/>
      <c r="BT112" s="913"/>
      <c r="BU112" s="913"/>
      <c r="BV112" s="913">
        <v>6292281</v>
      </c>
      <c r="BW112" s="913"/>
      <c r="BX112" s="913"/>
      <c r="BY112" s="913"/>
      <c r="BZ112" s="913"/>
      <c r="CA112" s="913">
        <v>5372722</v>
      </c>
      <c r="CB112" s="913"/>
      <c r="CC112" s="913"/>
      <c r="CD112" s="913"/>
      <c r="CE112" s="913"/>
      <c r="CF112" s="907">
        <v>61.5</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931275</v>
      </c>
      <c r="AB113" s="925"/>
      <c r="AC113" s="925"/>
      <c r="AD113" s="925"/>
      <c r="AE113" s="926"/>
      <c r="AF113" s="927">
        <v>905954</v>
      </c>
      <c r="AG113" s="925"/>
      <c r="AH113" s="925"/>
      <c r="AI113" s="925"/>
      <c r="AJ113" s="926"/>
      <c r="AK113" s="927">
        <v>780319</v>
      </c>
      <c r="AL113" s="925"/>
      <c r="AM113" s="925"/>
      <c r="AN113" s="925"/>
      <c r="AO113" s="926"/>
      <c r="AP113" s="928">
        <v>8.9</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17261</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2541033</v>
      </c>
      <c r="BR114" s="913"/>
      <c r="BS114" s="913"/>
      <c r="BT114" s="913"/>
      <c r="BU114" s="913"/>
      <c r="BV114" s="913">
        <v>2548333</v>
      </c>
      <c r="BW114" s="913"/>
      <c r="BX114" s="913"/>
      <c r="BY114" s="913"/>
      <c r="BZ114" s="913"/>
      <c r="CA114" s="913">
        <v>2401637</v>
      </c>
      <c r="CB114" s="913"/>
      <c r="CC114" s="913"/>
      <c r="CD114" s="913"/>
      <c r="CE114" s="913"/>
      <c r="CF114" s="907">
        <v>27.5</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7301</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3391333</v>
      </c>
      <c r="AB117" s="966"/>
      <c r="AC117" s="966"/>
      <c r="AD117" s="966"/>
      <c r="AE117" s="967"/>
      <c r="AF117" s="968">
        <v>2918971</v>
      </c>
      <c r="AG117" s="966"/>
      <c r="AH117" s="966"/>
      <c r="AI117" s="966"/>
      <c r="AJ117" s="967"/>
      <c r="AK117" s="968">
        <v>2483989</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294</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447</v>
      </c>
      <c r="BP119" s="992"/>
      <c r="BQ119" s="986">
        <v>21173417</v>
      </c>
      <c r="BR119" s="987"/>
      <c r="BS119" s="987"/>
      <c r="BT119" s="987"/>
      <c r="BU119" s="987"/>
      <c r="BV119" s="987">
        <v>19611859</v>
      </c>
      <c r="BW119" s="987"/>
      <c r="BX119" s="987"/>
      <c r="BY119" s="987"/>
      <c r="BZ119" s="987"/>
      <c r="CA119" s="987">
        <v>18320636</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14493392</v>
      </c>
      <c r="BR120" s="918"/>
      <c r="BS120" s="918"/>
      <c r="BT120" s="918"/>
      <c r="BU120" s="918"/>
      <c r="BV120" s="918">
        <v>14294856</v>
      </c>
      <c r="BW120" s="918"/>
      <c r="BX120" s="918"/>
      <c r="BY120" s="918"/>
      <c r="BZ120" s="918"/>
      <c r="CA120" s="918">
        <v>13879590</v>
      </c>
      <c r="CB120" s="918"/>
      <c r="CC120" s="918"/>
      <c r="CD120" s="918"/>
      <c r="CE120" s="918"/>
      <c r="CF120" s="931">
        <v>158.9</v>
      </c>
      <c r="CG120" s="932"/>
      <c r="CH120" s="932"/>
      <c r="CI120" s="932"/>
      <c r="CJ120" s="932"/>
      <c r="CK120" s="993" t="s">
        <v>451</v>
      </c>
      <c r="CL120" s="994"/>
      <c r="CM120" s="994"/>
      <c r="CN120" s="994"/>
      <c r="CO120" s="995"/>
      <c r="CP120" s="1001" t="s">
        <v>398</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4757579</v>
      </c>
      <c r="DR120" s="918"/>
      <c r="DS120" s="918"/>
      <c r="DT120" s="918"/>
      <c r="DU120" s="918"/>
      <c r="DV120" s="919">
        <v>54.5</v>
      </c>
      <c r="DW120" s="919"/>
      <c r="DX120" s="919"/>
      <c r="DY120" s="919"/>
      <c r="DZ120" s="920"/>
    </row>
    <row r="121" spans="1:130" s="212" customFormat="1" ht="26.25" customHeight="1" x14ac:dyDescent="0.15">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63424</v>
      </c>
      <c r="BR121" s="913"/>
      <c r="BS121" s="913"/>
      <c r="BT121" s="913"/>
      <c r="BU121" s="913"/>
      <c r="BV121" s="913">
        <v>45610</v>
      </c>
      <c r="BW121" s="913"/>
      <c r="BX121" s="913"/>
      <c r="BY121" s="913"/>
      <c r="BZ121" s="913"/>
      <c r="CA121" s="913">
        <v>39928</v>
      </c>
      <c r="CB121" s="913"/>
      <c r="CC121" s="913"/>
      <c r="CD121" s="913"/>
      <c r="CE121" s="913"/>
      <c r="CF121" s="907">
        <v>0.5</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372719</v>
      </c>
      <c r="DH121" s="913"/>
      <c r="DI121" s="913"/>
      <c r="DJ121" s="913"/>
      <c r="DK121" s="913"/>
      <c r="DL121" s="913">
        <v>316885</v>
      </c>
      <c r="DM121" s="913"/>
      <c r="DN121" s="913"/>
      <c r="DO121" s="913"/>
      <c r="DP121" s="913"/>
      <c r="DQ121" s="913">
        <v>250954</v>
      </c>
      <c r="DR121" s="913"/>
      <c r="DS121" s="913"/>
      <c r="DT121" s="913"/>
      <c r="DU121" s="913"/>
      <c r="DV121" s="914">
        <v>2.9</v>
      </c>
      <c r="DW121" s="914"/>
      <c r="DX121" s="914"/>
      <c r="DY121" s="914"/>
      <c r="DZ121" s="915"/>
    </row>
    <row r="122" spans="1:130" s="212" customFormat="1" ht="26.25" customHeight="1" x14ac:dyDescent="0.15">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15041788</v>
      </c>
      <c r="BR122" s="987"/>
      <c r="BS122" s="987"/>
      <c r="BT122" s="987"/>
      <c r="BU122" s="987"/>
      <c r="BV122" s="987">
        <v>13892768</v>
      </c>
      <c r="BW122" s="987"/>
      <c r="BX122" s="987"/>
      <c r="BY122" s="987"/>
      <c r="BZ122" s="987"/>
      <c r="CA122" s="987">
        <v>13168100</v>
      </c>
      <c r="CB122" s="987"/>
      <c r="CC122" s="987"/>
      <c r="CD122" s="987"/>
      <c r="CE122" s="987"/>
      <c r="CF122" s="1004">
        <v>150.69999999999999</v>
      </c>
      <c r="CG122" s="1005"/>
      <c r="CH122" s="1005"/>
      <c r="CI122" s="1005"/>
      <c r="CJ122" s="1005"/>
      <c r="CK122" s="996"/>
      <c r="CL122" s="997"/>
      <c r="CM122" s="997"/>
      <c r="CN122" s="997"/>
      <c r="CO122" s="998"/>
      <c r="CP122" s="1006" t="s">
        <v>399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233422</v>
      </c>
      <c r="DR122" s="913"/>
      <c r="DS122" s="913"/>
      <c r="DT122" s="913"/>
      <c r="DU122" s="913"/>
      <c r="DV122" s="914">
        <v>2.7</v>
      </c>
      <c r="DW122" s="914"/>
      <c r="DX122" s="914"/>
      <c r="DY122" s="914"/>
      <c r="DZ122" s="915"/>
    </row>
    <row r="123" spans="1:130" s="212" customFormat="1" ht="26.25" customHeight="1" x14ac:dyDescent="0.15">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7301</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455</v>
      </c>
      <c r="BP123" s="992"/>
      <c r="BQ123" s="1050">
        <v>29598604</v>
      </c>
      <c r="BR123" s="1051"/>
      <c r="BS123" s="1051"/>
      <c r="BT123" s="1051"/>
      <c r="BU123" s="1051"/>
      <c r="BV123" s="1051">
        <v>28233234</v>
      </c>
      <c r="BW123" s="1051"/>
      <c r="BX123" s="1051"/>
      <c r="BY123" s="1051"/>
      <c r="BZ123" s="1051"/>
      <c r="CA123" s="1051">
        <v>27087618</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v>183281</v>
      </c>
      <c r="DH123" s="946"/>
      <c r="DI123" s="946"/>
      <c r="DJ123" s="946"/>
      <c r="DK123" s="947"/>
      <c r="DL123" s="948">
        <v>150735</v>
      </c>
      <c r="DM123" s="946"/>
      <c r="DN123" s="946"/>
      <c r="DO123" s="946"/>
      <c r="DP123" s="947"/>
      <c r="DQ123" s="948">
        <v>122105</v>
      </c>
      <c r="DR123" s="946"/>
      <c r="DS123" s="946"/>
      <c r="DT123" s="946"/>
      <c r="DU123" s="947"/>
      <c r="DV123" s="949">
        <v>1.4</v>
      </c>
      <c r="DW123" s="950"/>
      <c r="DX123" s="950"/>
      <c r="DY123" s="950"/>
      <c r="DZ123" s="951"/>
    </row>
    <row r="124" spans="1:130" s="212" customFormat="1" ht="26.25" customHeight="1" thickBot="1" x14ac:dyDescent="0.2">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6232018</v>
      </c>
      <c r="DH124" s="973"/>
      <c r="DI124" s="973"/>
      <c r="DJ124" s="973"/>
      <c r="DK124" s="974"/>
      <c r="DL124" s="972">
        <v>5824661</v>
      </c>
      <c r="DM124" s="973"/>
      <c r="DN124" s="973"/>
      <c r="DO124" s="973"/>
      <c r="DP124" s="974"/>
      <c r="DQ124" s="972">
        <v>8662</v>
      </c>
      <c r="DR124" s="973"/>
      <c r="DS124" s="973"/>
      <c r="DT124" s="973"/>
      <c r="DU124" s="974"/>
      <c r="DV124" s="975">
        <v>0.1</v>
      </c>
      <c r="DW124" s="976"/>
      <c r="DX124" s="976"/>
      <c r="DY124" s="976"/>
      <c r="DZ124" s="977"/>
    </row>
    <row r="125" spans="1:130" s="212" customFormat="1" ht="26.25" customHeight="1" x14ac:dyDescent="0.15">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33205</v>
      </c>
      <c r="AB128" s="1033"/>
      <c r="AC128" s="1033"/>
      <c r="AD128" s="1033"/>
      <c r="AE128" s="1034"/>
      <c r="AF128" s="1035">
        <v>12349</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13.25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10722261</v>
      </c>
      <c r="AB129" s="946"/>
      <c r="AC129" s="946"/>
      <c r="AD129" s="946"/>
      <c r="AE129" s="947"/>
      <c r="AF129" s="948">
        <v>10568473</v>
      </c>
      <c r="AG129" s="946"/>
      <c r="AH129" s="946"/>
      <c r="AI129" s="946"/>
      <c r="AJ129" s="947"/>
      <c r="AK129" s="948">
        <v>10500485</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18.25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2266843</v>
      </c>
      <c r="AB130" s="946"/>
      <c r="AC130" s="946"/>
      <c r="AD130" s="946"/>
      <c r="AE130" s="947"/>
      <c r="AF130" s="948">
        <v>1990870</v>
      </c>
      <c r="AG130" s="946"/>
      <c r="AH130" s="946"/>
      <c r="AI130" s="946"/>
      <c r="AJ130" s="947"/>
      <c r="AK130" s="948">
        <v>1764118</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10.6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8455418</v>
      </c>
      <c r="AB131" s="973"/>
      <c r="AC131" s="973"/>
      <c r="AD131" s="973"/>
      <c r="AE131" s="974"/>
      <c r="AF131" s="972">
        <v>8577603</v>
      </c>
      <c r="AG131" s="973"/>
      <c r="AH131" s="973"/>
      <c r="AI131" s="973"/>
      <c r="AJ131" s="974"/>
      <c r="AK131" s="972">
        <v>8736367</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12.906340050000001</v>
      </c>
      <c r="AB132" s="1084"/>
      <c r="AC132" s="1084"/>
      <c r="AD132" s="1084"/>
      <c r="AE132" s="1085"/>
      <c r="AF132" s="1086">
        <v>10.67608282</v>
      </c>
      <c r="AG132" s="1084"/>
      <c r="AH132" s="1084"/>
      <c r="AI132" s="1084"/>
      <c r="AJ132" s="1085"/>
      <c r="AK132" s="1086">
        <v>8.2399354329999994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13.3</v>
      </c>
      <c r="AB133" s="1067"/>
      <c r="AC133" s="1067"/>
      <c r="AD133" s="1067"/>
      <c r="AE133" s="1068"/>
      <c r="AF133" s="1066">
        <v>12.2</v>
      </c>
      <c r="AG133" s="1067"/>
      <c r="AH133" s="1067"/>
      <c r="AI133" s="1067"/>
      <c r="AJ133" s="1068"/>
      <c r="AK133" s="1066">
        <v>10.6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WS1iaXF0Fj1T615SEaEv3+AQkxFmOwBK8Pa38pkHtc8IMktCS+GKclogMLEzDUFbwjP51pmvp/8iqym5Xa4KQ==" saltValue="whYaZx8/Enfa9pamQnJe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27559055118110237" right="0" top="0.59055118110236227" bottom="0.31496062992125984" header="0.39370078740157483" footer="0.15748031496062992"/>
  <pageSetup paperSize="8" scale="4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RSufs7HV336YUEHZgI04QNGNYxjHq8icL4iw0m60VOz5lyDVqr8p0WfCk7FII0Cwbi51Cx9C6yxQKUH2947YA==" saltValue="KREyicQh9qxpA2KBBPhl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HbmqzskCOMdrs8YqYkVUMBzLzbMBCO+Qz87L+OgIwWJSLmMMBKnM/xaZ+BF7/ZTKLSz/dNd9nOEo7xJiWijPQ==" saltValue="uvJJqXR2yR8vDRKK3cFA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1" t="s">
        <v>484</v>
      </c>
      <c r="AP7" s="253"/>
      <c r="AQ7" s="254" t="s">
        <v>485</v>
      </c>
      <c r="AR7" s="255"/>
    </row>
    <row r="8" spans="1:46" x14ac:dyDescent="0.15">
      <c r="A8" s="247"/>
      <c r="AK8" s="256"/>
      <c r="AL8" s="257"/>
      <c r="AM8" s="257"/>
      <c r="AN8" s="258"/>
      <c r="AO8" s="1102"/>
      <c r="AP8" s="259" t="s">
        <v>486</v>
      </c>
      <c r="AQ8" s="260" t="s">
        <v>487</v>
      </c>
      <c r="AR8" s="261" t="s">
        <v>488</v>
      </c>
    </row>
    <row r="9" spans="1:46" x14ac:dyDescent="0.15">
      <c r="A9" s="247"/>
      <c r="AK9" s="1103" t="s">
        <v>489</v>
      </c>
      <c r="AL9" s="1104"/>
      <c r="AM9" s="1104"/>
      <c r="AN9" s="1105"/>
      <c r="AO9" s="262">
        <v>3317264</v>
      </c>
      <c r="AP9" s="262">
        <v>153053</v>
      </c>
      <c r="AQ9" s="263">
        <v>98214</v>
      </c>
      <c r="AR9" s="264">
        <v>55.8</v>
      </c>
    </row>
    <row r="10" spans="1:46" ht="13.5" customHeight="1" x14ac:dyDescent="0.15">
      <c r="A10" s="247"/>
      <c r="AK10" s="1103" t="s">
        <v>490</v>
      </c>
      <c r="AL10" s="1104"/>
      <c r="AM10" s="1104"/>
      <c r="AN10" s="1105"/>
      <c r="AO10" s="265">
        <v>19375</v>
      </c>
      <c r="AP10" s="265">
        <v>894</v>
      </c>
      <c r="AQ10" s="266">
        <v>8330</v>
      </c>
      <c r="AR10" s="267">
        <v>-89.3</v>
      </c>
    </row>
    <row r="11" spans="1:46" ht="13.5" customHeight="1" x14ac:dyDescent="0.15">
      <c r="A11" s="247"/>
      <c r="AK11" s="1103" t="s">
        <v>491</v>
      </c>
      <c r="AL11" s="1104"/>
      <c r="AM11" s="1104"/>
      <c r="AN11" s="1105"/>
      <c r="AO11" s="265">
        <v>171908</v>
      </c>
      <c r="AP11" s="265">
        <v>7932</v>
      </c>
      <c r="AQ11" s="266">
        <v>2236</v>
      </c>
      <c r="AR11" s="267">
        <v>254.7</v>
      </c>
    </row>
    <row r="12" spans="1:46" ht="13.5" customHeight="1" x14ac:dyDescent="0.15">
      <c r="A12" s="247"/>
      <c r="AK12" s="1103" t="s">
        <v>492</v>
      </c>
      <c r="AL12" s="1104"/>
      <c r="AM12" s="1104"/>
      <c r="AN12" s="1105"/>
      <c r="AO12" s="265" t="s">
        <v>493</v>
      </c>
      <c r="AP12" s="265" t="s">
        <v>493</v>
      </c>
      <c r="AQ12" s="266">
        <v>12</v>
      </c>
      <c r="AR12" s="267" t="s">
        <v>493</v>
      </c>
    </row>
    <row r="13" spans="1:46" ht="13.5" customHeight="1" x14ac:dyDescent="0.15">
      <c r="A13" s="247"/>
      <c r="AK13" s="1103" t="s">
        <v>494</v>
      </c>
      <c r="AL13" s="1104"/>
      <c r="AM13" s="1104"/>
      <c r="AN13" s="1105"/>
      <c r="AO13" s="265">
        <v>185151</v>
      </c>
      <c r="AP13" s="265">
        <v>8543</v>
      </c>
      <c r="AQ13" s="266">
        <v>3111</v>
      </c>
      <c r="AR13" s="267">
        <v>174.6</v>
      </c>
    </row>
    <row r="14" spans="1:46" ht="13.5" customHeight="1" x14ac:dyDescent="0.15">
      <c r="A14" s="247"/>
      <c r="AK14" s="1103" t="s">
        <v>495</v>
      </c>
      <c r="AL14" s="1104"/>
      <c r="AM14" s="1104"/>
      <c r="AN14" s="1105"/>
      <c r="AO14" s="265">
        <v>82826</v>
      </c>
      <c r="AP14" s="265">
        <v>3821</v>
      </c>
      <c r="AQ14" s="266">
        <v>1882</v>
      </c>
      <c r="AR14" s="267">
        <v>103</v>
      </c>
    </row>
    <row r="15" spans="1:46" ht="13.5" customHeight="1" x14ac:dyDescent="0.15">
      <c r="A15" s="247"/>
      <c r="AK15" s="1106" t="s">
        <v>496</v>
      </c>
      <c r="AL15" s="1107"/>
      <c r="AM15" s="1107"/>
      <c r="AN15" s="1108"/>
      <c r="AO15" s="265">
        <v>-196737</v>
      </c>
      <c r="AP15" s="265">
        <v>-9077</v>
      </c>
      <c r="AQ15" s="266">
        <v>-6411</v>
      </c>
      <c r="AR15" s="267">
        <v>41.6</v>
      </c>
    </row>
    <row r="16" spans="1:46" x14ac:dyDescent="0.15">
      <c r="A16" s="247"/>
      <c r="AK16" s="1106" t="s">
        <v>177</v>
      </c>
      <c r="AL16" s="1107"/>
      <c r="AM16" s="1107"/>
      <c r="AN16" s="1108"/>
      <c r="AO16" s="265">
        <v>3579787</v>
      </c>
      <c r="AP16" s="265">
        <v>165165</v>
      </c>
      <c r="AQ16" s="266">
        <v>107373</v>
      </c>
      <c r="AR16" s="267">
        <v>53.8</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09" t="s">
        <v>501</v>
      </c>
      <c r="AL21" s="1110"/>
      <c r="AM21" s="1110"/>
      <c r="AN21" s="1111"/>
      <c r="AO21" s="277">
        <v>16.38</v>
      </c>
      <c r="AP21" s="278">
        <v>9.17</v>
      </c>
      <c r="AQ21" s="279">
        <v>7.21</v>
      </c>
      <c r="AS21" s="280"/>
      <c r="AT21" s="276"/>
    </row>
    <row r="22" spans="1:46" s="248" customFormat="1" x14ac:dyDescent="0.15">
      <c r="A22" s="276"/>
      <c r="AK22" s="1109" t="s">
        <v>502</v>
      </c>
      <c r="AL22" s="1110"/>
      <c r="AM22" s="1110"/>
      <c r="AN22" s="1111"/>
      <c r="AO22" s="281">
        <v>94.3</v>
      </c>
      <c r="AP22" s="282">
        <v>97.5</v>
      </c>
      <c r="AQ22" s="283">
        <v>-3.2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1" t="s">
        <v>484</v>
      </c>
      <c r="AP30" s="253"/>
      <c r="AQ30" s="254" t="s">
        <v>485</v>
      </c>
      <c r="AR30" s="255"/>
    </row>
    <row r="31" spans="1:46" x14ac:dyDescent="0.15">
      <c r="A31" s="247"/>
      <c r="AK31" s="256"/>
      <c r="AL31" s="257"/>
      <c r="AM31" s="257"/>
      <c r="AN31" s="258"/>
      <c r="AO31" s="1102"/>
      <c r="AP31" s="259" t="s">
        <v>486</v>
      </c>
      <c r="AQ31" s="260" t="s">
        <v>487</v>
      </c>
      <c r="AR31" s="261" t="s">
        <v>488</v>
      </c>
    </row>
    <row r="32" spans="1:46" ht="27" customHeight="1" x14ac:dyDescent="0.15">
      <c r="A32" s="247"/>
      <c r="AK32" s="1117" t="s">
        <v>506</v>
      </c>
      <c r="AL32" s="1118"/>
      <c r="AM32" s="1118"/>
      <c r="AN32" s="1119"/>
      <c r="AO32" s="291">
        <v>1703670</v>
      </c>
      <c r="AP32" s="291">
        <v>78604</v>
      </c>
      <c r="AQ32" s="292">
        <v>55954</v>
      </c>
      <c r="AR32" s="293">
        <v>40.5</v>
      </c>
    </row>
    <row r="33" spans="1:46" ht="13.5" customHeight="1" x14ac:dyDescent="0.15">
      <c r="A33" s="247"/>
      <c r="AK33" s="1117" t="s">
        <v>507</v>
      </c>
      <c r="AL33" s="1118"/>
      <c r="AM33" s="1118"/>
      <c r="AN33" s="1119"/>
      <c r="AO33" s="291" t="s">
        <v>493</v>
      </c>
      <c r="AP33" s="291" t="s">
        <v>493</v>
      </c>
      <c r="AQ33" s="292" t="s">
        <v>493</v>
      </c>
      <c r="AR33" s="293" t="s">
        <v>493</v>
      </c>
    </row>
    <row r="34" spans="1:46" ht="27" customHeight="1" x14ac:dyDescent="0.15">
      <c r="A34" s="247"/>
      <c r="AK34" s="1117" t="s">
        <v>508</v>
      </c>
      <c r="AL34" s="1118"/>
      <c r="AM34" s="1118"/>
      <c r="AN34" s="1119"/>
      <c r="AO34" s="291" t="s">
        <v>493</v>
      </c>
      <c r="AP34" s="291" t="s">
        <v>493</v>
      </c>
      <c r="AQ34" s="292">
        <v>1</v>
      </c>
      <c r="AR34" s="293" t="s">
        <v>493</v>
      </c>
    </row>
    <row r="35" spans="1:46" ht="27" customHeight="1" x14ac:dyDescent="0.15">
      <c r="A35" s="247"/>
      <c r="AK35" s="1117" t="s">
        <v>509</v>
      </c>
      <c r="AL35" s="1118"/>
      <c r="AM35" s="1118"/>
      <c r="AN35" s="1119"/>
      <c r="AO35" s="291">
        <v>780319</v>
      </c>
      <c r="AP35" s="291">
        <v>36003</v>
      </c>
      <c r="AQ35" s="292">
        <v>17691</v>
      </c>
      <c r="AR35" s="293">
        <v>103.5</v>
      </c>
    </row>
    <row r="36" spans="1:46" ht="27" customHeight="1" x14ac:dyDescent="0.15">
      <c r="A36" s="247"/>
      <c r="AK36" s="1117" t="s">
        <v>510</v>
      </c>
      <c r="AL36" s="1118"/>
      <c r="AM36" s="1118"/>
      <c r="AN36" s="1119"/>
      <c r="AO36" s="291" t="s">
        <v>493</v>
      </c>
      <c r="AP36" s="291" t="s">
        <v>493</v>
      </c>
      <c r="AQ36" s="292">
        <v>2603</v>
      </c>
      <c r="AR36" s="293" t="s">
        <v>493</v>
      </c>
    </row>
    <row r="37" spans="1:46" ht="13.5" customHeight="1" x14ac:dyDescent="0.15">
      <c r="A37" s="247"/>
      <c r="AK37" s="1117" t="s">
        <v>511</v>
      </c>
      <c r="AL37" s="1118"/>
      <c r="AM37" s="1118"/>
      <c r="AN37" s="1119"/>
      <c r="AO37" s="291" t="s">
        <v>493</v>
      </c>
      <c r="AP37" s="291" t="s">
        <v>493</v>
      </c>
      <c r="AQ37" s="292">
        <v>579</v>
      </c>
      <c r="AR37" s="293" t="s">
        <v>493</v>
      </c>
    </row>
    <row r="38" spans="1:46" ht="27" customHeight="1" x14ac:dyDescent="0.15">
      <c r="A38" s="247"/>
      <c r="AK38" s="1120" t="s">
        <v>512</v>
      </c>
      <c r="AL38" s="1121"/>
      <c r="AM38" s="1121"/>
      <c r="AN38" s="1122"/>
      <c r="AO38" s="294" t="s">
        <v>493</v>
      </c>
      <c r="AP38" s="294" t="s">
        <v>493</v>
      </c>
      <c r="AQ38" s="295">
        <v>4</v>
      </c>
      <c r="AR38" s="283" t="s">
        <v>493</v>
      </c>
      <c r="AS38" s="290"/>
    </row>
    <row r="39" spans="1:46" x14ac:dyDescent="0.15">
      <c r="A39" s="247"/>
      <c r="AK39" s="1120" t="s">
        <v>513</v>
      </c>
      <c r="AL39" s="1121"/>
      <c r="AM39" s="1121"/>
      <c r="AN39" s="1122"/>
      <c r="AO39" s="291" t="s">
        <v>493</v>
      </c>
      <c r="AP39" s="291" t="s">
        <v>493</v>
      </c>
      <c r="AQ39" s="292">
        <v>-4663</v>
      </c>
      <c r="AR39" s="293" t="s">
        <v>493</v>
      </c>
      <c r="AS39" s="290"/>
    </row>
    <row r="40" spans="1:46" ht="27" customHeight="1" x14ac:dyDescent="0.15">
      <c r="A40" s="247"/>
      <c r="AK40" s="1117" t="s">
        <v>514</v>
      </c>
      <c r="AL40" s="1118"/>
      <c r="AM40" s="1118"/>
      <c r="AN40" s="1119"/>
      <c r="AO40" s="291">
        <v>-1764118</v>
      </c>
      <c r="AP40" s="291">
        <v>-81393</v>
      </c>
      <c r="AQ40" s="292">
        <v>-48945</v>
      </c>
      <c r="AR40" s="293">
        <v>66.3</v>
      </c>
      <c r="AS40" s="290"/>
    </row>
    <row r="41" spans="1:46" x14ac:dyDescent="0.15">
      <c r="A41" s="247"/>
      <c r="AK41" s="1123" t="s">
        <v>287</v>
      </c>
      <c r="AL41" s="1124"/>
      <c r="AM41" s="1124"/>
      <c r="AN41" s="1125"/>
      <c r="AO41" s="291">
        <v>719871</v>
      </c>
      <c r="AP41" s="291">
        <v>33214</v>
      </c>
      <c r="AQ41" s="292">
        <v>23225</v>
      </c>
      <c r="AR41" s="293">
        <v>43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2" t="s">
        <v>484</v>
      </c>
      <c r="AN49" s="1114" t="s">
        <v>517</v>
      </c>
      <c r="AO49" s="1115"/>
      <c r="AP49" s="1115"/>
      <c r="AQ49" s="1115"/>
      <c r="AR49" s="1116"/>
    </row>
    <row r="50" spans="1:44" x14ac:dyDescent="0.15">
      <c r="A50" s="247"/>
      <c r="AK50" s="305"/>
      <c r="AL50" s="306"/>
      <c r="AM50" s="1113"/>
      <c r="AN50" s="307" t="s">
        <v>518</v>
      </c>
      <c r="AO50" s="308" t="s">
        <v>519</v>
      </c>
      <c r="AP50" s="309" t="s">
        <v>520</v>
      </c>
      <c r="AQ50" s="310" t="s">
        <v>521</v>
      </c>
      <c r="AR50" s="311" t="s">
        <v>522</v>
      </c>
    </row>
    <row r="51" spans="1:44" x14ac:dyDescent="0.15">
      <c r="A51" s="247"/>
      <c r="AK51" s="303" t="s">
        <v>523</v>
      </c>
      <c r="AL51" s="304"/>
      <c r="AM51" s="312">
        <v>2799906</v>
      </c>
      <c r="AN51" s="313">
        <v>119312</v>
      </c>
      <c r="AO51" s="314">
        <v>-24.1</v>
      </c>
      <c r="AP51" s="315">
        <v>76347</v>
      </c>
      <c r="AQ51" s="316">
        <v>2.4</v>
      </c>
      <c r="AR51" s="317">
        <v>-26.5</v>
      </c>
    </row>
    <row r="52" spans="1:44" x14ac:dyDescent="0.15">
      <c r="A52" s="247"/>
      <c r="AK52" s="318"/>
      <c r="AL52" s="319" t="s">
        <v>524</v>
      </c>
      <c r="AM52" s="320">
        <v>1684693</v>
      </c>
      <c r="AN52" s="321">
        <v>71790</v>
      </c>
      <c r="AO52" s="322">
        <v>-29.5</v>
      </c>
      <c r="AP52" s="323">
        <v>41762</v>
      </c>
      <c r="AQ52" s="324">
        <v>0.5</v>
      </c>
      <c r="AR52" s="325">
        <v>-30</v>
      </c>
    </row>
    <row r="53" spans="1:44" x14ac:dyDescent="0.15">
      <c r="A53" s="247"/>
      <c r="AK53" s="303" t="s">
        <v>525</v>
      </c>
      <c r="AL53" s="304"/>
      <c r="AM53" s="312">
        <v>2042092</v>
      </c>
      <c r="AN53" s="313">
        <v>88679</v>
      </c>
      <c r="AO53" s="314">
        <v>-25.7</v>
      </c>
      <c r="AP53" s="315">
        <v>69604</v>
      </c>
      <c r="AQ53" s="316">
        <v>-8.8000000000000007</v>
      </c>
      <c r="AR53" s="317">
        <v>-16.899999999999999</v>
      </c>
    </row>
    <row r="54" spans="1:44" x14ac:dyDescent="0.15">
      <c r="A54" s="247"/>
      <c r="AK54" s="318"/>
      <c r="AL54" s="319" t="s">
        <v>524</v>
      </c>
      <c r="AM54" s="320">
        <v>1238572</v>
      </c>
      <c r="AN54" s="321">
        <v>53785</v>
      </c>
      <c r="AO54" s="322">
        <v>-25.1</v>
      </c>
      <c r="AP54" s="323">
        <v>36247</v>
      </c>
      <c r="AQ54" s="324">
        <v>-13.2</v>
      </c>
      <c r="AR54" s="325">
        <v>-11.9</v>
      </c>
    </row>
    <row r="55" spans="1:44" x14ac:dyDescent="0.15">
      <c r="A55" s="247"/>
      <c r="AK55" s="303" t="s">
        <v>526</v>
      </c>
      <c r="AL55" s="304"/>
      <c r="AM55" s="312">
        <v>2726445</v>
      </c>
      <c r="AN55" s="313">
        <v>121030</v>
      </c>
      <c r="AO55" s="314">
        <v>36.5</v>
      </c>
      <c r="AP55" s="315">
        <v>68410</v>
      </c>
      <c r="AQ55" s="316">
        <v>-1.7</v>
      </c>
      <c r="AR55" s="317">
        <v>38.200000000000003</v>
      </c>
    </row>
    <row r="56" spans="1:44" x14ac:dyDescent="0.15">
      <c r="A56" s="247"/>
      <c r="AK56" s="318"/>
      <c r="AL56" s="319" t="s">
        <v>524</v>
      </c>
      <c r="AM56" s="320">
        <v>1694969</v>
      </c>
      <c r="AN56" s="321">
        <v>75242</v>
      </c>
      <c r="AO56" s="322">
        <v>39.9</v>
      </c>
      <c r="AP56" s="323">
        <v>35086</v>
      </c>
      <c r="AQ56" s="324">
        <v>-3.2</v>
      </c>
      <c r="AR56" s="325">
        <v>43.1</v>
      </c>
    </row>
    <row r="57" spans="1:44" x14ac:dyDescent="0.15">
      <c r="A57" s="247"/>
      <c r="AK57" s="303" t="s">
        <v>527</v>
      </c>
      <c r="AL57" s="304"/>
      <c r="AM57" s="312">
        <v>2765275</v>
      </c>
      <c r="AN57" s="313">
        <v>125092</v>
      </c>
      <c r="AO57" s="314">
        <v>3.4</v>
      </c>
      <c r="AP57" s="315">
        <v>73019</v>
      </c>
      <c r="AQ57" s="316">
        <v>6.7</v>
      </c>
      <c r="AR57" s="317">
        <v>-3.3</v>
      </c>
    </row>
    <row r="58" spans="1:44" x14ac:dyDescent="0.15">
      <c r="A58" s="247"/>
      <c r="AK58" s="318"/>
      <c r="AL58" s="319" t="s">
        <v>524</v>
      </c>
      <c r="AM58" s="320">
        <v>1885231</v>
      </c>
      <c r="AN58" s="321">
        <v>85281</v>
      </c>
      <c r="AO58" s="322">
        <v>13.3</v>
      </c>
      <c r="AP58" s="323">
        <v>39427</v>
      </c>
      <c r="AQ58" s="324">
        <v>12.4</v>
      </c>
      <c r="AR58" s="325">
        <v>0.9</v>
      </c>
    </row>
    <row r="59" spans="1:44" x14ac:dyDescent="0.15">
      <c r="A59" s="247"/>
      <c r="AK59" s="303" t="s">
        <v>528</v>
      </c>
      <c r="AL59" s="304"/>
      <c r="AM59" s="312">
        <v>3252257</v>
      </c>
      <c r="AN59" s="313">
        <v>150053</v>
      </c>
      <c r="AO59" s="314">
        <v>20</v>
      </c>
      <c r="AP59" s="315">
        <v>76590</v>
      </c>
      <c r="AQ59" s="316">
        <v>4.9000000000000004</v>
      </c>
      <c r="AR59" s="317">
        <v>15.1</v>
      </c>
    </row>
    <row r="60" spans="1:44" x14ac:dyDescent="0.15">
      <c r="A60" s="247"/>
      <c r="AK60" s="318"/>
      <c r="AL60" s="319" t="s">
        <v>524</v>
      </c>
      <c r="AM60" s="320">
        <v>2363323</v>
      </c>
      <c r="AN60" s="321">
        <v>109040</v>
      </c>
      <c r="AO60" s="322">
        <v>27.9</v>
      </c>
      <c r="AP60" s="323">
        <v>42387</v>
      </c>
      <c r="AQ60" s="324">
        <v>7.5</v>
      </c>
      <c r="AR60" s="325">
        <v>20.399999999999999</v>
      </c>
    </row>
    <row r="61" spans="1:44" x14ac:dyDescent="0.15">
      <c r="A61" s="247"/>
      <c r="AK61" s="303" t="s">
        <v>529</v>
      </c>
      <c r="AL61" s="326"/>
      <c r="AM61" s="312">
        <v>2717195</v>
      </c>
      <c r="AN61" s="313">
        <v>120833</v>
      </c>
      <c r="AO61" s="314">
        <v>2</v>
      </c>
      <c r="AP61" s="315">
        <v>72794</v>
      </c>
      <c r="AQ61" s="327">
        <v>0.7</v>
      </c>
      <c r="AR61" s="317">
        <v>1.3</v>
      </c>
    </row>
    <row r="62" spans="1:44" x14ac:dyDescent="0.15">
      <c r="A62" s="247"/>
      <c r="AK62" s="318"/>
      <c r="AL62" s="319" t="s">
        <v>524</v>
      </c>
      <c r="AM62" s="320">
        <v>1773358</v>
      </c>
      <c r="AN62" s="321">
        <v>79028</v>
      </c>
      <c r="AO62" s="322">
        <v>5.3</v>
      </c>
      <c r="AP62" s="323">
        <v>38982</v>
      </c>
      <c r="AQ62" s="324">
        <v>0.8</v>
      </c>
      <c r="AR62" s="325">
        <v>4.5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033gtZJ0UIAmj+jJzCxWzxdPy2LgCUKpEDj6G78ERI9q2P1CXOP1WUwrM0wB+PLq4HDX3YR13lDXckyIb4Jzw==" saltValue="eakVtmyCgF4mNRmbuuh+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EZ63QII+qJ6AEYNr/CylbJZTyVKozIQpPigZ0XV0tW4UkdG8+LxJ8b0NgExnK0VZBivvn8E4OVUaTtn4fiPpZA==" saltValue="8FVwX2rkqHoJ29DpZLZu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hA9E/dpMmJifIaLmwidzp2kR5vKi5/b7q+lSue0l8OMJ5isfCnBFMTSrO3KkQtq5Fx0di7mVN/bGifZ1ko0y2w==" saltValue="+nB/pDP7Qnl+gd4zcWfS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58.38</v>
      </c>
      <c r="G47" s="12">
        <v>55.42</v>
      </c>
      <c r="H47" s="12">
        <v>60.05</v>
      </c>
      <c r="I47" s="12">
        <v>29.91</v>
      </c>
      <c r="J47" s="13">
        <v>30.55</v>
      </c>
    </row>
    <row r="48" spans="2:10" ht="57.75" customHeight="1" x14ac:dyDescent="0.15">
      <c r="B48" s="14"/>
      <c r="C48" s="1128" t="s">
        <v>4</v>
      </c>
      <c r="D48" s="1128"/>
      <c r="E48" s="1129"/>
      <c r="F48" s="15">
        <v>12.23</v>
      </c>
      <c r="G48" s="16">
        <v>13.75</v>
      </c>
      <c r="H48" s="16">
        <v>11.75</v>
      </c>
      <c r="I48" s="16">
        <v>12</v>
      </c>
      <c r="J48" s="17">
        <v>10.79</v>
      </c>
    </row>
    <row r="49" spans="2:10" ht="57.75" customHeight="1" thickBot="1" x14ac:dyDescent="0.2">
      <c r="B49" s="18"/>
      <c r="C49" s="1130" t="s">
        <v>5</v>
      </c>
      <c r="D49" s="1130"/>
      <c r="E49" s="1131"/>
      <c r="F49" s="19">
        <v>1.91</v>
      </c>
      <c r="G49" s="20">
        <v>0.24</v>
      </c>
      <c r="H49" s="20" t="s">
        <v>536</v>
      </c>
      <c r="I49" s="20" t="s">
        <v>537</v>
      </c>
      <c r="J49" s="21" t="s">
        <v>538</v>
      </c>
    </row>
    <row r="50" spans="2:10" x14ac:dyDescent="0.15"/>
  </sheetData>
  <sheetProtection algorithmName="SHA-512" hashValue="F+yKgN6GXLtJ9tg7o684z6/1NbH4Ieou+yJyJpdpX4q8a1dUS26n8G3XpmuMPBOzC/YVsKdjRv2R1RVFIl3ZSA==" saltValue="T4W7FcbFYJL5FwG6+RX+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2026-03-23T02:52:09Z</cp:lastPrinted>
  <dcterms:created xsi:type="dcterms:W3CDTF">2026-02-23T06:51:08Z</dcterms:created>
  <dcterms:modified xsi:type="dcterms:W3CDTF">2026-03-23T02:52:12Z</dcterms:modified>
  <cp:category/>
</cp:coreProperties>
</file>